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80" windowHeight="4020" firstSheet="3" activeTab="7"/>
  </bookViews>
  <sheets>
    <sheet name="In te vullen voorblad" sheetId="6" r:id="rId1"/>
    <sheet name=" facturen - kosten" sheetId="7" r:id="rId2"/>
    <sheet name="loonberek invullen promotor" sheetId="1" r:id="rId3"/>
    <sheet name="sjabl tijdsregist feb" sheetId="3" r:id="rId4"/>
    <sheet name="waarden lonen" sheetId="4" r:id="rId5"/>
    <sheet name="Kosten per promotor" sheetId="9" r:id="rId6"/>
    <sheet name="voorbeeld tijdsreg" sheetId="11" r:id="rId7"/>
    <sheet name="voorbeeld loonberekening" sheetId="10" r:id="rId8"/>
    <sheet name="." sheetId="8" r:id="rId9"/>
  </sheets>
  <externalReferences>
    <externalReference r:id="rId10"/>
    <externalReference r:id="rId11"/>
  </externalReferences>
  <definedNames>
    <definedName name="_xlnm.Print_Titles" localSheetId="1">' facturen - kosten'!$1:$11</definedName>
    <definedName name="coprom">'.'!$C$15:$C$21</definedName>
    <definedName name="InvesteringP1">'.'!$G$3:$H$3</definedName>
    <definedName name="looncode">'waarden lonen'!$A$4:$A$30</definedName>
    <definedName name="loonwijzer">'waarden lonen'!$A$4:$K$30</definedName>
    <definedName name="maatregelnrs">'[1]Alg overz 2006'!$A$13:$A$17</definedName>
    <definedName name="Promotor">' facturen - kosten'!$J$2:$J$5</definedName>
    <definedName name="Promotoren">'.'!$E$3:$E$6</definedName>
    <definedName name="rubriek" localSheetId="8">'.'!$A$3:$A$10</definedName>
    <definedName name="rubriek">[2]Blad1!$A$2:$A$9</definedName>
    <definedName name="rubriek1">'.'!$A$3:$A$10</definedName>
    <definedName name="rubriek2">'.'!$C$3:$C$10</definedName>
    <definedName name="test1">' facturen - kosten'!$B$1:$I$7</definedName>
    <definedName name="test2">' facturen - kosten'!$E$12:$E$13</definedName>
    <definedName name="Werkingskost">' facturen - kosten'!$I$15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E53" i="11" l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49" i="10"/>
  <c r="F49" i="10" s="1"/>
  <c r="C48" i="10"/>
  <c r="F48" i="10" s="1"/>
  <c r="F47" i="10"/>
  <c r="C47" i="10"/>
  <c r="C46" i="10"/>
  <c r="F46" i="10" s="1"/>
  <c r="C45" i="10"/>
  <c r="F45" i="10" s="1"/>
  <c r="C44" i="10"/>
  <c r="F44" i="10" s="1"/>
  <c r="C43" i="10"/>
  <c r="F43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3" i="10"/>
  <c r="F33" i="10" s="1"/>
  <c r="C32" i="10"/>
  <c r="F32" i="10" s="1"/>
  <c r="C31" i="10"/>
  <c r="F31" i="10" s="1"/>
  <c r="C30" i="10"/>
  <c r="F30" i="10" s="1"/>
  <c r="C29" i="10"/>
  <c r="F29" i="10" s="1"/>
  <c r="C28" i="10"/>
  <c r="F28" i="10" s="1"/>
  <c r="C27" i="10"/>
  <c r="F27" i="10" s="1"/>
  <c r="C26" i="10"/>
  <c r="F26" i="10" s="1"/>
  <c r="C24" i="10"/>
  <c r="F24" i="10" s="1"/>
  <c r="C23" i="10"/>
  <c r="F23" i="10" s="1"/>
  <c r="F22" i="10"/>
  <c r="C22" i="10"/>
  <c r="C21" i="10"/>
  <c r="F21" i="10" s="1"/>
  <c r="C20" i="10"/>
  <c r="F20" i="10" s="1"/>
  <c r="C19" i="10"/>
  <c r="F19" i="10" s="1"/>
  <c r="C18" i="10"/>
  <c r="F18" i="10" s="1"/>
  <c r="C16" i="10"/>
  <c r="F16" i="10" s="1"/>
  <c r="C15" i="10"/>
  <c r="F15" i="10" s="1"/>
  <c r="C14" i="10"/>
  <c r="F14" i="10" s="1"/>
  <c r="C13" i="10"/>
  <c r="F13" i="10" s="1"/>
  <c r="C12" i="10"/>
  <c r="F12" i="10" s="1"/>
  <c r="C11" i="10"/>
  <c r="F11" i="10" s="1"/>
  <c r="C10" i="10"/>
  <c r="F10" i="10" s="1"/>
  <c r="B5" i="10"/>
  <c r="B4" i="10"/>
  <c r="C20" i="8"/>
  <c r="C17" i="8"/>
  <c r="C18" i="8"/>
  <c r="C19" i="8"/>
  <c r="C16" i="8"/>
  <c r="C15" i="8"/>
  <c r="J2" i="7"/>
  <c r="J4" i="7"/>
  <c r="J5" i="7"/>
  <c r="J6" i="7"/>
  <c r="J2" i="9" s="1"/>
  <c r="J7" i="7"/>
  <c r="J3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12" i="7"/>
  <c r="L2" i="9" l="1"/>
  <c r="J22" i="9"/>
  <c r="K22" i="9" s="1"/>
  <c r="J26" i="9"/>
  <c r="K26" i="9" s="1"/>
  <c r="J30" i="9"/>
  <c r="K30" i="9" s="1"/>
  <c r="J21" i="9"/>
  <c r="K21" i="9" s="1"/>
  <c r="J23" i="9"/>
  <c r="K23" i="9" s="1"/>
  <c r="J27" i="9"/>
  <c r="K27" i="9" s="1"/>
  <c r="J25" i="9"/>
  <c r="K25" i="9" s="1"/>
  <c r="J29" i="9"/>
  <c r="K29" i="9" s="1"/>
  <c r="J20" i="9"/>
  <c r="K20" i="9" s="1"/>
  <c r="J24" i="9"/>
  <c r="K24" i="9" s="1"/>
  <c r="J28" i="9"/>
  <c r="K28" i="9" s="1"/>
  <c r="J11" i="9"/>
  <c r="K11" i="9" s="1"/>
  <c r="J16" i="9"/>
  <c r="K16" i="9" s="1"/>
  <c r="J19" i="9"/>
  <c r="K19" i="9" s="1"/>
  <c r="J3" i="9"/>
  <c r="K3" i="9" s="1"/>
  <c r="J6" i="9"/>
  <c r="K6" i="9" s="1"/>
  <c r="J12" i="9"/>
  <c r="K12" i="9" s="1"/>
  <c r="J8" i="9"/>
  <c r="K8" i="9" s="1"/>
  <c r="J10" i="9"/>
  <c r="K10" i="9" s="1"/>
  <c r="J14" i="9"/>
  <c r="K14" i="9" s="1"/>
  <c r="J17" i="9"/>
  <c r="K17" i="9" s="1"/>
  <c r="J4" i="9"/>
  <c r="K4" i="9" s="1"/>
  <c r="J7" i="9"/>
  <c r="K7" i="9" s="1"/>
  <c r="J9" i="9"/>
  <c r="K9" i="9" s="1"/>
  <c r="J15" i="9"/>
  <c r="K15" i="9" s="1"/>
  <c r="J13" i="9"/>
  <c r="K13" i="9" s="1"/>
  <c r="J18" i="9"/>
  <c r="K18" i="9" s="1"/>
  <c r="J5" i="9"/>
  <c r="K5" i="9" s="1"/>
  <c r="F59" i="10"/>
  <c r="F50" i="10"/>
  <c r="F17" i="10"/>
  <c r="F25" i="10"/>
  <c r="F34" i="10"/>
  <c r="F42" i="10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I2" i="7"/>
  <c r="L21" i="9" l="1"/>
  <c r="M21" i="9" s="1"/>
  <c r="L24" i="9"/>
  <c r="M24" i="9" s="1"/>
  <c r="L20" i="9"/>
  <c r="M20" i="9" s="1"/>
  <c r="L29" i="9"/>
  <c r="M29" i="9" s="1"/>
  <c r="L8" i="9"/>
  <c r="M8" i="9" s="1"/>
  <c r="L9" i="9"/>
  <c r="M9" i="9" s="1"/>
  <c r="L6" i="9"/>
  <c r="M6" i="9" s="1"/>
  <c r="L17" i="9"/>
  <c r="L5" i="9"/>
  <c r="M5" i="9" s="1"/>
  <c r="L12" i="9"/>
  <c r="M12" i="9" s="1"/>
  <c r="L27" i="9"/>
  <c r="M27" i="9" s="1"/>
  <c r="L30" i="9"/>
  <c r="M30" i="9" s="1"/>
  <c r="L25" i="9"/>
  <c r="M25" i="9" s="1"/>
  <c r="L13" i="9"/>
  <c r="M13" i="9" s="1"/>
  <c r="L7" i="9"/>
  <c r="M7" i="9" s="1"/>
  <c r="L11" i="9"/>
  <c r="M11" i="9" s="1"/>
  <c r="L10" i="9"/>
  <c r="M10" i="9" s="1"/>
  <c r="L3" i="9"/>
  <c r="M3" i="9" s="1"/>
  <c r="L23" i="9"/>
  <c r="M23" i="9" s="1"/>
  <c r="L26" i="9"/>
  <c r="M26" i="9" s="1"/>
  <c r="L18" i="9"/>
  <c r="M18" i="9" s="1"/>
  <c r="L16" i="9"/>
  <c r="M16" i="9" s="1"/>
  <c r="L19" i="9"/>
  <c r="M19" i="9" s="1"/>
  <c r="L14" i="9"/>
  <c r="M14" i="9" s="1"/>
  <c r="L15" i="9"/>
  <c r="M15" i="9" s="1"/>
  <c r="L28" i="9"/>
  <c r="M28" i="9" s="1"/>
  <c r="L22" i="9"/>
  <c r="M22" i="9" s="1"/>
  <c r="L4" i="9"/>
  <c r="M4" i="9" s="1"/>
  <c r="H2" i="9"/>
  <c r="F2" i="9"/>
  <c r="D2" i="9"/>
  <c r="B2" i="9"/>
  <c r="B20" i="9" l="1"/>
  <c r="C20" i="9" s="1"/>
  <c r="B24" i="9"/>
  <c r="C24" i="9" s="1"/>
  <c r="B28" i="9"/>
  <c r="C28" i="9" s="1"/>
  <c r="B21" i="9"/>
  <c r="C21" i="9" s="1"/>
  <c r="B25" i="9"/>
  <c r="C25" i="9" s="1"/>
  <c r="B29" i="9"/>
  <c r="C29" i="9" s="1"/>
  <c r="B23" i="9"/>
  <c r="C23" i="9" s="1"/>
  <c r="B27" i="9"/>
  <c r="C27" i="9" s="1"/>
  <c r="B22" i="9"/>
  <c r="C22" i="9" s="1"/>
  <c r="B26" i="9"/>
  <c r="C26" i="9" s="1"/>
  <c r="B30" i="9"/>
  <c r="C30" i="9" s="1"/>
  <c r="D23" i="9"/>
  <c r="E23" i="9" s="1"/>
  <c r="D27" i="9"/>
  <c r="E27" i="9" s="1"/>
  <c r="D20" i="9"/>
  <c r="E20" i="9" s="1"/>
  <c r="D24" i="9"/>
  <c r="E24" i="9" s="1"/>
  <c r="D28" i="9"/>
  <c r="E28" i="9" s="1"/>
  <c r="D22" i="9"/>
  <c r="E22" i="9" s="1"/>
  <c r="D21" i="9"/>
  <c r="E21" i="9" s="1"/>
  <c r="D25" i="9"/>
  <c r="E25" i="9" s="1"/>
  <c r="D29" i="9"/>
  <c r="E29" i="9" s="1"/>
  <c r="D26" i="9"/>
  <c r="E26" i="9" s="1"/>
  <c r="D30" i="9"/>
  <c r="E30" i="9" s="1"/>
  <c r="F21" i="9"/>
  <c r="G21" i="9" s="1"/>
  <c r="F25" i="9"/>
  <c r="G25" i="9" s="1"/>
  <c r="F29" i="9"/>
  <c r="G29" i="9" s="1"/>
  <c r="F22" i="9"/>
  <c r="G22" i="9" s="1"/>
  <c r="F26" i="9"/>
  <c r="G26" i="9" s="1"/>
  <c r="F30" i="9"/>
  <c r="G30" i="9" s="1"/>
  <c r="F24" i="9"/>
  <c r="G24" i="9" s="1"/>
  <c r="F23" i="9"/>
  <c r="G23" i="9" s="1"/>
  <c r="F27" i="9"/>
  <c r="G27" i="9" s="1"/>
  <c r="F20" i="9"/>
  <c r="G20" i="9" s="1"/>
  <c r="F28" i="9"/>
  <c r="G28" i="9" s="1"/>
  <c r="H20" i="9"/>
  <c r="I20" i="9" s="1"/>
  <c r="H24" i="9"/>
  <c r="I24" i="9" s="1"/>
  <c r="H28" i="9"/>
  <c r="I28" i="9" s="1"/>
  <c r="H21" i="9"/>
  <c r="I21" i="9" s="1"/>
  <c r="H25" i="9"/>
  <c r="I25" i="9" s="1"/>
  <c r="H29" i="9"/>
  <c r="I29" i="9" s="1"/>
  <c r="H22" i="9"/>
  <c r="I22" i="9" s="1"/>
  <c r="H26" i="9"/>
  <c r="I26" i="9" s="1"/>
  <c r="H30" i="9"/>
  <c r="I30" i="9" s="1"/>
  <c r="H23" i="9"/>
  <c r="I23" i="9" s="1"/>
  <c r="H27" i="9"/>
  <c r="I27" i="9" s="1"/>
  <c r="D4" i="9"/>
  <c r="E4" i="9" s="1"/>
  <c r="D5" i="9"/>
  <c r="E5" i="9" s="1"/>
  <c r="D6" i="9"/>
  <c r="E6" i="9" s="1"/>
  <c r="D7" i="9"/>
  <c r="E7" i="9" s="1"/>
  <c r="D15" i="9"/>
  <c r="E15" i="9" s="1"/>
  <c r="D11" i="9"/>
  <c r="E11" i="9" s="1"/>
  <c r="D13" i="9"/>
  <c r="E13" i="9" s="1"/>
  <c r="D19" i="9"/>
  <c r="E19" i="9" s="1"/>
  <c r="D8" i="9"/>
  <c r="E8" i="9" s="1"/>
  <c r="D9" i="9"/>
  <c r="E9" i="9" s="1"/>
  <c r="D12" i="9"/>
  <c r="E12" i="9" s="1"/>
  <c r="D18" i="9"/>
  <c r="E18" i="9" s="1"/>
  <c r="D10" i="9"/>
  <c r="E10" i="9" s="1"/>
  <c r="D16" i="9"/>
  <c r="E16" i="9" s="1"/>
  <c r="D17" i="9"/>
  <c r="E17" i="9" s="1"/>
  <c r="D3" i="9"/>
  <c r="E3" i="9" s="1"/>
  <c r="D14" i="9"/>
  <c r="E14" i="9" s="1"/>
  <c r="F11" i="9"/>
  <c r="G11" i="9" s="1"/>
  <c r="F14" i="9"/>
  <c r="G14" i="9" s="1"/>
  <c r="F19" i="9"/>
  <c r="G19" i="9" s="1"/>
  <c r="F12" i="9"/>
  <c r="F5" i="9"/>
  <c r="G5" i="9" s="1"/>
  <c r="F7" i="9"/>
  <c r="G7" i="9" s="1"/>
  <c r="F3" i="9"/>
  <c r="G3" i="9" s="1"/>
  <c r="F4" i="9"/>
  <c r="G4" i="9" s="1"/>
  <c r="F6" i="9"/>
  <c r="G6" i="9" s="1"/>
  <c r="F17" i="9"/>
  <c r="G17" i="9" s="1"/>
  <c r="F8" i="9"/>
  <c r="G8" i="9" s="1"/>
  <c r="F15" i="9"/>
  <c r="G15" i="9" s="1"/>
  <c r="F18" i="9"/>
  <c r="G18" i="9" s="1"/>
  <c r="F13" i="9"/>
  <c r="G13" i="9" s="1"/>
  <c r="F10" i="9"/>
  <c r="G10" i="9" s="1"/>
  <c r="F9" i="9"/>
  <c r="G9" i="9" s="1"/>
  <c r="F16" i="9"/>
  <c r="G16" i="9" s="1"/>
  <c r="B9" i="9"/>
  <c r="C9" i="9" s="1"/>
  <c r="B10" i="9"/>
  <c r="C10" i="9" s="1"/>
  <c r="B15" i="9"/>
  <c r="C15" i="9" s="1"/>
  <c r="B19" i="9"/>
  <c r="C19" i="9" s="1"/>
  <c r="B12" i="9"/>
  <c r="C12" i="9" s="1"/>
  <c r="B4" i="9"/>
  <c r="C4" i="9" s="1"/>
  <c r="B17" i="9"/>
  <c r="C17" i="9" s="1"/>
  <c r="B11" i="9"/>
  <c r="C11" i="9" s="1"/>
  <c r="B16" i="9"/>
  <c r="C16" i="9" s="1"/>
  <c r="B3" i="9"/>
  <c r="C3" i="9" s="1"/>
  <c r="B13" i="9"/>
  <c r="C13" i="9" s="1"/>
  <c r="B8" i="9"/>
  <c r="C8" i="9" s="1"/>
  <c r="B14" i="9"/>
  <c r="C14" i="9" s="1"/>
  <c r="B18" i="9"/>
  <c r="C18" i="9" s="1"/>
  <c r="B5" i="9"/>
  <c r="C5" i="9" s="1"/>
  <c r="B6" i="9"/>
  <c r="C6" i="9" s="1"/>
  <c r="B7" i="9"/>
  <c r="C7" i="9" s="1"/>
  <c r="H15" i="9"/>
  <c r="I15" i="9" s="1"/>
  <c r="H18" i="9"/>
  <c r="I18" i="9" s="1"/>
  <c r="H8" i="9"/>
  <c r="I8" i="9" s="1"/>
  <c r="H19" i="9"/>
  <c r="I19" i="9" s="1"/>
  <c r="H6" i="9"/>
  <c r="I6" i="9" s="1"/>
  <c r="H12" i="9"/>
  <c r="H13" i="9"/>
  <c r="I13" i="9" s="1"/>
  <c r="H16" i="9"/>
  <c r="I16" i="9" s="1"/>
  <c r="H5" i="9"/>
  <c r="I5" i="9" s="1"/>
  <c r="H11" i="9"/>
  <c r="I11" i="9" s="1"/>
  <c r="H14" i="9"/>
  <c r="I14" i="9" s="1"/>
  <c r="H3" i="9"/>
  <c r="I3" i="9" s="1"/>
  <c r="H9" i="9"/>
  <c r="I9" i="9" s="1"/>
  <c r="H10" i="9"/>
  <c r="I10" i="9" s="1"/>
  <c r="H7" i="9"/>
  <c r="I7" i="9" s="1"/>
  <c r="H17" i="9"/>
  <c r="I17" i="9" s="1"/>
  <c r="H4" i="9"/>
  <c r="I4" i="9" s="1"/>
  <c r="G12" i="9"/>
  <c r="K13" i="7"/>
  <c r="K14" i="7"/>
  <c r="K15" i="7"/>
  <c r="K16" i="7"/>
  <c r="K17" i="7"/>
  <c r="K18" i="7"/>
  <c r="K19" i="7"/>
  <c r="K20" i="7"/>
  <c r="K21" i="7"/>
  <c r="K35" i="7"/>
  <c r="K36" i="7"/>
  <c r="K37" i="7"/>
  <c r="K38" i="7"/>
  <c r="K39" i="7"/>
  <c r="I12" i="9" l="1"/>
  <c r="I33" i="9" s="1"/>
  <c r="G33" i="9"/>
  <c r="E33" i="9"/>
  <c r="E32" i="9"/>
  <c r="E35" i="9"/>
  <c r="G32" i="9"/>
  <c r="I36" i="9"/>
  <c r="E37" i="9"/>
  <c r="E36" i="9"/>
  <c r="I32" i="9"/>
  <c r="G34" i="9"/>
  <c r="E38" i="9"/>
  <c r="C37" i="9"/>
  <c r="C33" i="9"/>
  <c r="C38" i="9"/>
  <c r="C36" i="9"/>
  <c r="C34" i="9"/>
  <c r="I34" i="9"/>
  <c r="G36" i="9"/>
  <c r="G37" i="9"/>
  <c r="G38" i="9"/>
  <c r="G35" i="9"/>
  <c r="E34" i="9"/>
  <c r="C32" i="9"/>
  <c r="C35" i="9"/>
  <c r="K12" i="7"/>
  <c r="I37" i="9" l="1"/>
  <c r="I35" i="9"/>
  <c r="I38" i="9"/>
  <c r="K40" i="7"/>
  <c r="C3" i="7"/>
  <c r="C4" i="7"/>
  <c r="C2" i="7"/>
  <c r="C1" i="7"/>
  <c r="C33" i="1" l="1"/>
  <c r="F33" i="1" s="1"/>
  <c r="C58" i="1"/>
  <c r="F58" i="1" s="1"/>
  <c r="C57" i="1"/>
  <c r="C56" i="1"/>
  <c r="C55" i="1"/>
  <c r="F55" i="1" s="1"/>
  <c r="C54" i="1"/>
  <c r="C53" i="1"/>
  <c r="F53" i="1" s="1"/>
  <c r="C52" i="1"/>
  <c r="F52" i="1" s="1"/>
  <c r="C51" i="1"/>
  <c r="F51" i="1" s="1"/>
  <c r="C49" i="1"/>
  <c r="F49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1" i="1"/>
  <c r="F41" i="1" s="1"/>
  <c r="C40" i="1"/>
  <c r="F40" i="1" s="1"/>
  <c r="C39" i="1"/>
  <c r="F39" i="1" s="1"/>
  <c r="C38" i="1"/>
  <c r="F38" i="1" s="1"/>
  <c r="C37" i="1"/>
  <c r="F37" i="1" s="1"/>
  <c r="C36" i="1"/>
  <c r="F36" i="1" s="1"/>
  <c r="C35" i="1"/>
  <c r="F35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F57" i="1"/>
  <c r="F56" i="1"/>
  <c r="F54" i="1"/>
  <c r="C20" i="1"/>
  <c r="F20" i="1" s="1"/>
  <c r="C21" i="1"/>
  <c r="F21" i="1" s="1"/>
  <c r="C22" i="1"/>
  <c r="F22" i="1" s="1"/>
  <c r="C23" i="1"/>
  <c r="F23" i="1" s="1"/>
  <c r="C24" i="1"/>
  <c r="F24" i="1" s="1"/>
  <c r="C19" i="1"/>
  <c r="F19" i="1" s="1"/>
  <c r="C18" i="1"/>
  <c r="F18" i="1" s="1"/>
  <c r="C13" i="1"/>
  <c r="F13" i="1" s="1"/>
  <c r="C14" i="1"/>
  <c r="F14" i="1" s="1"/>
  <c r="C15" i="1"/>
  <c r="F15" i="1" s="1"/>
  <c r="C16" i="1"/>
  <c r="F16" i="1" s="1"/>
  <c r="C12" i="1"/>
  <c r="F12" i="1" s="1"/>
  <c r="C11" i="1"/>
  <c r="F11" i="1" s="1"/>
  <c r="C10" i="1"/>
  <c r="F10" i="1" s="1"/>
  <c r="F42" i="1" l="1"/>
  <c r="F50" i="1"/>
  <c r="F59" i="1"/>
  <c r="B5" i="1"/>
  <c r="B4" i="11" s="1"/>
  <c r="B4" i="1"/>
  <c r="B3" i="11" s="1"/>
  <c r="E40" i="7"/>
  <c r="I4" i="7" l="1"/>
  <c r="I8" i="7"/>
  <c r="I5" i="7"/>
  <c r="I6" i="7"/>
  <c r="F3" i="7"/>
  <c r="I3" i="7"/>
  <c r="I7" i="7"/>
  <c r="F17" i="1"/>
  <c r="G40" i="7"/>
  <c r="F34" i="1"/>
  <c r="E53" i="3"/>
  <c r="B4" i="3"/>
  <c r="B3" i="3"/>
  <c r="F25" i="1" l="1"/>
  <c r="F40" i="7"/>
  <c r="F2" i="7"/>
  <c r="I9" i="7" l="1"/>
  <c r="K4" i="7" l="1"/>
  <c r="K5" i="7"/>
  <c r="K6" i="7"/>
  <c r="K7" i="7"/>
  <c r="K32" i="9"/>
  <c r="K36" i="9"/>
  <c r="K34" i="9"/>
  <c r="K37" i="9"/>
  <c r="K35" i="9"/>
  <c r="K38" i="9"/>
  <c r="K33" i="9"/>
  <c r="K2" i="7"/>
  <c r="K3" i="7"/>
  <c r="M17" i="9" l="1"/>
  <c r="M33" i="9" l="1"/>
  <c r="M37" i="9"/>
  <c r="M35" i="9" l="1"/>
  <c r="M38" i="9"/>
  <c r="M32" i="9"/>
  <c r="M36" i="9"/>
  <c r="M34" i="9"/>
</calcChain>
</file>

<file path=xl/comments1.xml><?xml version="1.0" encoding="utf-8"?>
<comments xmlns="http://schemas.openxmlformats.org/spreadsheetml/2006/main">
  <authors>
    <author>Derweduwen Sandra</author>
    <author>Nadine Vantomme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>Derweduwen Sandra:</t>
        </r>
        <r>
          <rPr>
            <sz val="8"/>
            <color indexed="81"/>
            <rFont val="Tahoma"/>
            <family val="2"/>
          </rPr>
          <t xml:space="preserve">
VLA vervangen door MEL of WAL naargelang het Leader-gebied. De projectcode vind je in de goedkeuringsbrief.
</t>
        </r>
      </text>
    </comment>
    <comment ref="B18" authorId="1">
      <text>
        <r>
          <rPr>
            <b/>
            <sz val="8"/>
            <color indexed="81"/>
            <rFont val="Tahoma"/>
            <family val="2"/>
          </rPr>
          <t>Beheersdienst:</t>
        </r>
        <r>
          <rPr>
            <sz val="8"/>
            <color indexed="81"/>
            <rFont val="Tahoma"/>
            <family val="2"/>
          </rPr>
          <t xml:space="preserve">
Naam in kolom B invullen, want dit wordt verder opnieuw gebruikt via een link.</t>
        </r>
      </text>
    </comment>
    <comment ref="B26" authorId="1">
      <text>
        <r>
          <rPr>
            <b/>
            <sz val="8"/>
            <color indexed="81"/>
            <rFont val="Tahoma"/>
            <family val="2"/>
          </rPr>
          <t>Beheersdienst:</t>
        </r>
        <r>
          <rPr>
            <sz val="8"/>
            <color indexed="81"/>
            <rFont val="Tahoma"/>
            <family val="2"/>
          </rPr>
          <t xml:space="preserve">
Naam copromotor in kolom B invullen, de namen worden verder opnieuw gebruikt via een link.
</t>
        </r>
      </text>
    </comment>
  </commentList>
</comments>
</file>

<file path=xl/comments2.xml><?xml version="1.0" encoding="utf-8"?>
<comments xmlns="http://schemas.openxmlformats.org/spreadsheetml/2006/main">
  <authors>
    <author>Nadine Vantomme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te bepalen uit de loontabel zie bijlage X van de declaratie-instructies</t>
        </r>
      </text>
    </comment>
  </commentList>
</comments>
</file>

<file path=xl/comments3.xml><?xml version="1.0" encoding="utf-8"?>
<comments xmlns="http://schemas.openxmlformats.org/spreadsheetml/2006/main">
  <authors>
    <author>Nadine Vantomme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per halve dag een korte omschrijving van de activiteiten geven. Verlof / ziekte kan volgens het gewerkt percentage aangegeven worden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Beheersdienst:</t>
        </r>
        <r>
          <rPr>
            <sz val="9"/>
            <color indexed="81"/>
            <rFont val="Tahoma"/>
            <family val="2"/>
          </rPr>
          <t xml:space="preserve">
aan het PDPO project gewerkt voor een halve dag = 1. Niet aan het PDPO-project gewerkt = 0
Verlof, ziekte, verminderde prestaties en andere = 0.</t>
        </r>
      </text>
    </comment>
  </commentList>
</comments>
</file>

<file path=xl/comments4.xml><?xml version="1.0" encoding="utf-8"?>
<comments xmlns="http://schemas.openxmlformats.org/spreadsheetml/2006/main">
  <authors>
    <author>Nadine Vantomme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per halve dag een korte omschrijving van de activiteiten geven. Verlof / ziekte kan volgens het gewerkt percentage aangegeven worden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aan het PDPO project gewerkt voor een halve dag = 1. Niet aan het PDPO-project gewerkt = 0
Verlof, ziekte, verminderde prestaties en andere = 0.</t>
        </r>
      </text>
    </comment>
  </commentList>
</comments>
</file>

<file path=xl/comments5.xml><?xml version="1.0" encoding="utf-8"?>
<comments xmlns="http://schemas.openxmlformats.org/spreadsheetml/2006/main">
  <authors>
    <author>Nadine Vantomme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te bepalen uit de loontabel zie bijlage X van de declaratie-instructies</t>
        </r>
      </text>
    </comment>
  </commentList>
</comments>
</file>

<file path=xl/sharedStrings.xml><?xml version="1.0" encoding="utf-8"?>
<sst xmlns="http://schemas.openxmlformats.org/spreadsheetml/2006/main" count="331" uniqueCount="168">
  <si>
    <t>Sjabloon loonberekening</t>
  </si>
  <si>
    <t>Looncode</t>
  </si>
  <si>
    <t>Naam personeelslid</t>
  </si>
  <si>
    <t>maand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</si>
  <si>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</si>
  <si>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</si>
  <si>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</si>
  <si>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</si>
  <si>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</si>
  <si>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</si>
  <si>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</si>
  <si>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</si>
  <si>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</si>
  <si>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</si>
  <si>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</si>
  <si>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</si>
  <si>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</si>
  <si>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</si>
  <si>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</si>
  <si>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</si>
  <si>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</si>
  <si>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</si>
  <si>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</si>
  <si>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</si>
  <si>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</si>
  <si>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</si>
  <si>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</si>
  <si>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</si>
  <si>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</si>
  <si>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</si>
  <si>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</si>
  <si>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In te brengen personeelskost</t>
  </si>
  <si>
    <t>Projectcode</t>
  </si>
  <si>
    <t>Naam van het project</t>
  </si>
  <si>
    <t>Paraaf van de promtor</t>
  </si>
  <si>
    <t>Mevr. Christine Janssens</t>
  </si>
  <si>
    <t>Sjabloon tijdsregistratie</t>
  </si>
  <si>
    <t>Per personeelslid een sjabloon invullen.</t>
  </si>
  <si>
    <t>dag</t>
  </si>
  <si>
    <t>jaartal</t>
  </si>
  <si>
    <t>Korte omschrijving werkzaamheden per halve dag invullen</t>
  </si>
  <si>
    <t>leveranciers zoeken voor de restauratie</t>
  </si>
  <si>
    <t>bezoek aan de te restaureren bakoven</t>
  </si>
  <si>
    <t>verlof</t>
  </si>
  <si>
    <t>februari</t>
  </si>
  <si>
    <t xml:space="preserve">niet PDPO </t>
  </si>
  <si>
    <t>PDPO project - leveranciers zoeken restauratie</t>
  </si>
  <si>
    <t>PDPO project - contact met leveranciers voor de restauratie</t>
  </si>
  <si>
    <t>PDPO project - voorbereiding restauratie</t>
  </si>
  <si>
    <t>PDPO project - voorbereiding restauratie bakoven</t>
  </si>
  <si>
    <t>1= halve dag PDPO  0=niet PDPO</t>
  </si>
  <si>
    <t>verminderde prestaties</t>
  </si>
  <si>
    <t>Ziekte</t>
  </si>
  <si>
    <t>Enkel de groene vakken invullen !!</t>
  </si>
  <si>
    <t>Enkel de groene velden invullen</t>
  </si>
  <si>
    <r>
      <t>aantal</t>
    </r>
    <r>
      <rPr>
        <b/>
        <u/>
        <sz val="11"/>
        <color theme="1"/>
        <rFont val="Calibri"/>
        <family val="2"/>
        <scheme val="minor"/>
      </rPr>
      <t xml:space="preserve"> halve</t>
    </r>
    <r>
      <rPr>
        <sz val="11"/>
        <color theme="1"/>
        <rFont val="Calibri"/>
        <family val="2"/>
        <scheme val="minor"/>
      </rPr>
      <t xml:space="preserve"> dagen in die maand gewerkt aan het project</t>
    </r>
  </si>
  <si>
    <t>Standaard loontabel PDPO III</t>
  </si>
  <si>
    <t>om te vergelijken met de loonfiche</t>
  </si>
  <si>
    <r>
      <t xml:space="preserve">Kosten om te gebruiken bij declaratie </t>
    </r>
    <r>
      <rPr>
        <sz val="10"/>
        <rFont val="Arial"/>
        <family val="2"/>
      </rPr>
      <t>(verlof, ziekte reeds verrekend in de dagkost)</t>
    </r>
  </si>
  <si>
    <t>Wedde</t>
  </si>
  <si>
    <t>Bruto maandloon</t>
  </si>
  <si>
    <t xml:space="preserve">Vakantie-geld </t>
  </si>
  <si>
    <t>Eindejaarspremie</t>
  </si>
  <si>
    <t>RSZ werkgever</t>
  </si>
  <si>
    <t>Verzekering AO</t>
  </si>
  <si>
    <t>Vervoer-kosten</t>
  </si>
  <si>
    <t>Maaltijdcheques</t>
  </si>
  <si>
    <t>Jaarkost</t>
  </si>
  <si>
    <t>Dagkost</t>
  </si>
  <si>
    <t>datum aanvraag:</t>
  </si>
  <si>
    <t>Gegevens project</t>
  </si>
  <si>
    <t>projectnaam:</t>
  </si>
  <si>
    <t>Projectcode:</t>
  </si>
  <si>
    <t xml:space="preserve">Budgetjaar: </t>
  </si>
  <si>
    <t>Gegevens projectpromotor</t>
  </si>
  <si>
    <t>naam:</t>
  </si>
  <si>
    <t>adres:</t>
  </si>
  <si>
    <t>contactpersoon:</t>
  </si>
  <si>
    <t>telefoon:</t>
  </si>
  <si>
    <t>email:</t>
  </si>
  <si>
    <t xml:space="preserve">Ondergetekende, </t>
  </si>
  <si>
    <t>………………………………………………………….</t>
  </si>
  <si>
    <t>handtekening en datum</t>
  </si>
  <si>
    <t>Projectnaam</t>
  </si>
  <si>
    <t>Rubrieken</t>
  </si>
  <si>
    <t>ingediende kost</t>
  </si>
  <si>
    <t>Projectpromotor</t>
  </si>
  <si>
    <t>Investeringen</t>
  </si>
  <si>
    <t>personeelskost</t>
  </si>
  <si>
    <t>Projectnummer</t>
  </si>
  <si>
    <t>Werkingskost</t>
  </si>
  <si>
    <t>Overheadkost</t>
  </si>
  <si>
    <t>externe prestaties</t>
  </si>
  <si>
    <t>In het gele vak niets invullen!!!!</t>
  </si>
  <si>
    <t>Bijdrage in Natura</t>
  </si>
  <si>
    <t>Inkomsten</t>
  </si>
  <si>
    <t>Totaal</t>
  </si>
  <si>
    <t>Aanvraagdatum :</t>
  </si>
  <si>
    <t>Mededeling betaling:</t>
  </si>
  <si>
    <t>Volgnr</t>
  </si>
  <si>
    <t>factuurdatum / periode</t>
  </si>
  <si>
    <t xml:space="preserve">Factuurbedrag </t>
  </si>
  <si>
    <t>Percentage dat het bedrag meetelt</t>
  </si>
  <si>
    <t>Aangevraagd project-bedrag</t>
  </si>
  <si>
    <t>totale cofinanc (totale overheidssteun)</t>
  </si>
  <si>
    <t>Paraaf: ………………………………………………..</t>
  </si>
  <si>
    <t>Mevr. Joke Cardoen</t>
  </si>
  <si>
    <t>De overeenkomstige dagkost</t>
  </si>
  <si>
    <t xml:space="preserve">Totaal aantal halve dagen gewerkt voor deze  maand </t>
  </si>
  <si>
    <t>naam leverancier /                                                                       naam personeelslid</t>
  </si>
  <si>
    <t>Onderwerp van de uitgave                                          Bij personeelskosten de looncode hier invullen invullen</t>
  </si>
  <si>
    <t>Per persoon: de naam - de looncode - de periode en de totale personeelskost (=donkergroene vak) overnemen in het tabblad facturen - kosten</t>
  </si>
  <si>
    <t>Totale loonkost - het totaal bedrag per persoon overnemen in de overzichtslijst met facturen / kosten</t>
  </si>
  <si>
    <t>Personeelskost</t>
  </si>
  <si>
    <t>Externe prestaties</t>
  </si>
  <si>
    <t>Bijdrage in natura</t>
  </si>
  <si>
    <t>Budgetjaar</t>
  </si>
  <si>
    <t>…………………………………………………..</t>
  </si>
  <si>
    <t>Maximum te ontvangen subsidie</t>
  </si>
  <si>
    <t xml:space="preserve">Totale ingediende projectkost </t>
  </si>
  <si>
    <t>% Cofinanciering (meestal 65%)</t>
  </si>
  <si>
    <t>rubriek ( in te vullen door een rubriek te selecteren , niet manueel intypen!!)</t>
  </si>
  <si>
    <t>Promotor (in te vullen door een rubriek te selecteren, niet manueel typen!!)</t>
  </si>
  <si>
    <t>Personeelskosten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</si>
  <si>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</si>
  <si>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</si>
  <si>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</si>
  <si>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</si>
  <si>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</si>
  <si>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</si>
  <si>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</si>
  <si>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</si>
  <si>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</si>
  <si>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</si>
  <si>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</si>
  <si>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</si>
  <si>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</si>
  <si>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</si>
  <si>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</si>
  <si>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</si>
  <si>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Werkingskosten</t>
  </si>
  <si>
    <t>Overheadkosten</t>
  </si>
  <si>
    <t>Externe Prestaties</t>
  </si>
  <si>
    <t>copromotor 1</t>
  </si>
  <si>
    <t>copromotor 2</t>
  </si>
  <si>
    <t>copromotor 3</t>
  </si>
  <si>
    <t>copromotor 4</t>
  </si>
  <si>
    <t>copromotor 5</t>
  </si>
  <si>
    <t>Promotor/ copromotor</t>
  </si>
  <si>
    <t>Indien van toepassing naam copromotoren invullen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</si>
  <si>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</si>
  <si>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</si>
  <si>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</si>
  <si>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</si>
  <si>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</si>
  <si>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</si>
  <si>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</si>
  <si>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</si>
  <si>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</si>
  <si>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</si>
  <si>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</si>
  <si>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</si>
  <si>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De aangevraagde Europese, Vlaamse en provinciale cofinanciering mag uitbetaald worden.</t>
  </si>
  <si>
    <t>en dat de aangevraagde subsidie het maximum van de goedgekeurde subsidie niet overschrijdt.</t>
  </si>
  <si>
    <t>VLAxx/xx</t>
  </si>
  <si>
    <t>…………………………………….</t>
  </si>
  <si>
    <t>verklaart hierbij dat bijgevoegde facturen betrekking hebben op projectcode VLAxx/xx</t>
  </si>
  <si>
    <t>projectpromotor van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</si>
</sst>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"/>
    <numFmt numFmtId="165" formatCode="[$€-2]\ #,##0.00;[Red]\-[$€-2]\ #,##0.00"/>
    <numFmt numFmtId="166" formatCode="\€\ #,##0.00"/>
    <numFmt numFmtId="167" formatCode="#,##0.00\ _€"/>
    <numFmt numFmtId="168" formatCode="_-* #,##0.00\ [$€]_-;\-* #,##0.00\ [$€]_-;_-* &quot;-&quot;??\ [$€]_-;_-@_-"/>
    <numFmt numFmtId="169" formatCode="[$-813]dd\-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u/>
      <sz val="10"/>
      <color indexed="12"/>
      <name val="Arial"/>
      <family val="2"/>
    </font>
    <font>
      <u/>
      <sz val="10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Arial"/>
      <family val="2"/>
    </font>
    <font>
      <i/>
      <sz val="8"/>
      <name val="Arial"/>
      <family val="2"/>
    </font>
    <font>
      <b/>
      <u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5F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/>
    <xf numFmtId="0" fontId="2" fillId="0" borderId="0" xfId="0" applyFont="1"/>
    <xf numFmtId="1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0" fontId="0" fillId="0" borderId="3" xfId="0" applyBorder="1"/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2" borderId="6" xfId="0" applyFill="1" applyBorder="1"/>
    <xf numFmtId="17" fontId="0" fillId="2" borderId="7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2" borderId="9" xfId="0" applyFill="1" applyBorder="1"/>
    <xf numFmtId="164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4" xfId="1" applyNumberFormat="1" applyFont="1" applyBorder="1" applyAlignment="1">
      <alignment horizontal="center" wrapText="1"/>
    </xf>
    <xf numFmtId="2" fontId="0" fillId="2" borderId="7" xfId="1" applyNumberFormat="1" applyFont="1" applyFill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0" fontId="0" fillId="0" borderId="11" xfId="0" applyBorder="1"/>
    <xf numFmtId="0" fontId="0" fillId="2" borderId="9" xfId="0" applyFill="1" applyBorder="1" applyAlignment="1">
      <alignment wrapText="1"/>
    </xf>
    <xf numFmtId="0" fontId="0" fillId="2" borderId="13" xfId="0" applyFill="1" applyBorder="1" applyAlignment="1">
      <alignment wrapText="1"/>
    </xf>
    <xf numFmtId="17" fontId="0" fillId="0" borderId="0" xfId="0" applyNumberFormat="1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6" fillId="0" borderId="0" xfId="0" applyFont="1" applyBorder="1"/>
    <xf numFmtId="0" fontId="5" fillId="3" borderId="1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Border="1" applyAlignment="1"/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0" fillId="3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64" fontId="5" fillId="3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/>
    <xf numFmtId="4" fontId="10" fillId="3" borderId="1" xfId="0" applyNumberFormat="1" applyFont="1" applyFill="1" applyBorder="1" applyAlignment="1">
      <alignment horizontal="center"/>
    </xf>
    <xf numFmtId="4" fontId="11" fillId="0" borderId="18" xfId="0" applyNumberFormat="1" applyFont="1" applyBorder="1"/>
    <xf numFmtId="4" fontId="11" fillId="0" borderId="1" xfId="0" applyNumberFormat="1" applyFont="1" applyFill="1" applyBorder="1"/>
    <xf numFmtId="4" fontId="10" fillId="0" borderId="1" xfId="0" applyNumberFormat="1" applyFont="1" applyBorder="1"/>
    <xf numFmtId="164" fontId="10" fillId="3" borderId="1" xfId="0" applyNumberFormat="1" applyFont="1" applyFill="1" applyBorder="1" applyAlignment="1">
      <alignment horizontal="center"/>
    </xf>
    <xf numFmtId="4" fontId="11" fillId="0" borderId="2" xfId="0" applyNumberFormat="1" applyFont="1" applyBorder="1"/>
    <xf numFmtId="4" fontId="10" fillId="3" borderId="2" xfId="0" applyNumberFormat="1" applyFont="1" applyFill="1" applyBorder="1" applyAlignment="1">
      <alignment horizontal="center"/>
    </xf>
    <xf numFmtId="4" fontId="11" fillId="0" borderId="19" xfId="0" applyNumberFormat="1" applyFont="1" applyBorder="1"/>
    <xf numFmtId="4" fontId="11" fillId="0" borderId="2" xfId="0" applyNumberFormat="1" applyFont="1" applyFill="1" applyBorder="1"/>
    <xf numFmtId="4" fontId="10" fillId="0" borderId="2" xfId="0" applyNumberFormat="1" applyFont="1" applyBorder="1"/>
    <xf numFmtId="164" fontId="10" fillId="3" borderId="2" xfId="0" applyNumberFormat="1" applyFont="1" applyFill="1" applyBorder="1" applyAlignment="1">
      <alignment horizontal="center"/>
    </xf>
    <xf numFmtId="4" fontId="10" fillId="3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/>
    <xf numFmtId="4" fontId="10" fillId="0" borderId="18" xfId="0" applyNumberFormat="1" applyFont="1" applyBorder="1"/>
    <xf numFmtId="164" fontId="10" fillId="3" borderId="18" xfId="0" applyNumberFormat="1" applyFont="1" applyFill="1" applyBorder="1" applyAlignment="1">
      <alignment horizontal="center"/>
    </xf>
    <xf numFmtId="0" fontId="6" fillId="0" borderId="0" xfId="2"/>
    <xf numFmtId="0" fontId="6" fillId="0" borderId="17" xfId="2" applyBorder="1"/>
    <xf numFmtId="0" fontId="6" fillId="0" borderId="22" xfId="2" applyBorder="1"/>
    <xf numFmtId="0" fontId="6" fillId="0" borderId="12" xfId="2" applyBorder="1"/>
    <xf numFmtId="164" fontId="6" fillId="0" borderId="12" xfId="2" applyNumberFormat="1" applyBorder="1" applyAlignment="1">
      <alignment horizontal="center"/>
    </xf>
    <xf numFmtId="0" fontId="12" fillId="0" borderId="12" xfId="2" applyFont="1" applyBorder="1"/>
    <xf numFmtId="0" fontId="12" fillId="0" borderId="12" xfId="2" applyFont="1" applyFill="1" applyBorder="1"/>
    <xf numFmtId="0" fontId="14" fillId="0" borderId="12" xfId="3" applyFont="1" applyFill="1" applyBorder="1" applyAlignment="1" applyProtection="1"/>
    <xf numFmtId="0" fontId="6" fillId="0" borderId="12" xfId="2" applyFill="1" applyBorder="1"/>
    <xf numFmtId="0" fontId="6" fillId="0" borderId="23" xfId="2" applyBorder="1"/>
    <xf numFmtId="0" fontId="5" fillId="0" borderId="0" xfId="2" applyFont="1" applyAlignment="1">
      <alignment wrapText="1"/>
    </xf>
    <xf numFmtId="0" fontId="6" fillId="0" borderId="0" xfId="2" applyAlignment="1">
      <alignment wrapText="1"/>
    </xf>
    <xf numFmtId="164" fontId="15" fillId="5" borderId="21" xfId="2" applyNumberFormat="1" applyFont="1" applyFill="1" applyBorder="1" applyAlignment="1">
      <alignment horizontal="center"/>
    </xf>
    <xf numFmtId="0" fontId="16" fillId="4" borderId="21" xfId="2" applyFont="1" applyFill="1" applyBorder="1" applyAlignment="1">
      <alignment horizontal="center" wrapText="1"/>
    </xf>
    <xf numFmtId="0" fontId="6" fillId="0" borderId="0" xfId="2" applyBorder="1" applyAlignment="1"/>
    <xf numFmtId="0" fontId="6" fillId="0" borderId="0" xfId="2" applyAlignment="1"/>
    <xf numFmtId="164" fontId="15" fillId="4" borderId="0" xfId="2" applyNumberFormat="1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6" fillId="0" borderId="3" xfId="2" applyFont="1" applyBorder="1" applyAlignment="1"/>
    <xf numFmtId="0" fontId="16" fillId="0" borderId="4" xfId="2" applyFont="1" applyBorder="1" applyAlignment="1">
      <alignment horizontal="center"/>
    </xf>
    <xf numFmtId="0" fontId="16" fillId="0" borderId="4" xfId="2" applyFont="1" applyBorder="1" applyAlignment="1">
      <alignment horizontal="left" wrapText="1"/>
    </xf>
    <xf numFmtId="167" fontId="16" fillId="0" borderId="4" xfId="2" applyNumberFormat="1" applyFont="1" applyBorder="1" applyAlignment="1">
      <alignment horizontal="left" wrapText="1"/>
    </xf>
    <xf numFmtId="167" fontId="16" fillId="0" borderId="4" xfId="2" applyNumberFormat="1" applyFont="1" applyBorder="1" applyAlignment="1">
      <alignment horizontal="center" wrapText="1"/>
    </xf>
    <xf numFmtId="167" fontId="15" fillId="0" borderId="18" xfId="5" applyNumberFormat="1" applyFont="1" applyBorder="1" applyAlignment="1">
      <alignment horizontal="center" wrapText="1"/>
    </xf>
    <xf numFmtId="10" fontId="15" fillId="0" borderId="18" xfId="5" applyNumberFormat="1" applyFont="1" applyBorder="1" applyAlignment="1">
      <alignment horizontal="center" wrapText="1"/>
    </xf>
    <xf numFmtId="0" fontId="6" fillId="0" borderId="0" xfId="2" applyFont="1" applyBorder="1" applyAlignment="1">
      <alignment wrapText="1"/>
    </xf>
    <xf numFmtId="0" fontId="6" fillId="0" borderId="0" xfId="2" applyFont="1" applyAlignment="1">
      <alignment wrapText="1"/>
    </xf>
    <xf numFmtId="10" fontId="15" fillId="0" borderId="1" xfId="5" applyNumberFormat="1" applyFont="1" applyBorder="1" applyAlignment="1">
      <alignment horizontal="center" wrapText="1"/>
    </xf>
    <xf numFmtId="167" fontId="15" fillId="0" borderId="1" xfId="5" applyNumberFormat="1" applyFont="1" applyBorder="1" applyAlignment="1">
      <alignment horizontal="center" wrapText="1"/>
    </xf>
    <xf numFmtId="0" fontId="18" fillId="0" borderId="0" xfId="2" applyFont="1" applyBorder="1" applyAlignment="1">
      <alignment wrapText="1"/>
    </xf>
    <xf numFmtId="0" fontId="18" fillId="0" borderId="0" xfId="2" applyFont="1" applyAlignment="1">
      <alignment wrapText="1"/>
    </xf>
    <xf numFmtId="0" fontId="6" fillId="0" borderId="0" xfId="2" applyAlignment="1">
      <alignment horizontal="center" wrapText="1"/>
    </xf>
    <xf numFmtId="0" fontId="15" fillId="0" borderId="0" xfId="2" applyFont="1" applyAlignment="1">
      <alignment horizontal="center" wrapText="1"/>
    </xf>
    <xf numFmtId="168" fontId="6" fillId="0" borderId="0" xfId="4" applyAlignment="1">
      <alignment horizontal="center" wrapText="1"/>
    </xf>
    <xf numFmtId="0" fontId="0" fillId="2" borderId="26" xfId="0" applyFill="1" applyBorder="1"/>
    <xf numFmtId="0" fontId="0" fillId="2" borderId="2" xfId="0" applyFill="1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2" fontId="0" fillId="2" borderId="2" xfId="1" applyNumberFormat="1" applyFont="1" applyFill="1" applyBorder="1" applyAlignment="1">
      <alignment horizontal="center"/>
    </xf>
    <xf numFmtId="0" fontId="0" fillId="2" borderId="25" xfId="0" applyFill="1" applyBorder="1"/>
    <xf numFmtId="0" fontId="0" fillId="2" borderId="18" xfId="0" applyFill="1" applyBorder="1" applyAlignment="1">
      <alignment horizontal="center"/>
    </xf>
    <xf numFmtId="17" fontId="0" fillId="2" borderId="18" xfId="0" applyNumberFormat="1" applyFill="1" applyBorder="1" applyAlignment="1">
      <alignment horizontal="center"/>
    </xf>
    <xf numFmtId="2" fontId="0" fillId="2" borderId="18" xfId="1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5" fillId="0" borderId="0" xfId="2" applyFont="1"/>
    <xf numFmtId="164" fontId="5" fillId="0" borderId="7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5" fillId="4" borderId="20" xfId="2" applyFont="1" applyFill="1" applyBorder="1" applyAlignment="1"/>
    <xf numFmtId="166" fontId="16" fillId="4" borderId="21" xfId="2" applyNumberFormat="1" applyFont="1" applyFill="1" applyBorder="1" applyAlignment="1">
      <alignment wrapText="1"/>
    </xf>
    <xf numFmtId="0" fontId="22" fillId="5" borderId="21" xfId="2" applyFont="1" applyFill="1" applyBorder="1" applyAlignment="1">
      <alignment horizontal="center" wrapText="1"/>
    </xf>
    <xf numFmtId="0" fontId="16" fillId="4" borderId="21" xfId="2" applyFont="1" applyFill="1" applyBorder="1" applyAlignment="1">
      <alignment horizontal="left"/>
    </xf>
    <xf numFmtId="0" fontId="15" fillId="4" borderId="21" xfId="2" applyFont="1" applyFill="1" applyBorder="1" applyAlignment="1">
      <alignment horizontal="center"/>
    </xf>
    <xf numFmtId="0" fontId="16" fillId="4" borderId="21" xfId="2" applyFont="1" applyFill="1" applyBorder="1" applyAlignment="1">
      <alignment horizontal="center"/>
    </xf>
    <xf numFmtId="0" fontId="15" fillId="4" borderId="11" xfId="2" applyFont="1" applyFill="1" applyBorder="1" applyAlignment="1"/>
    <xf numFmtId="0" fontId="16" fillId="4" borderId="0" xfId="2" applyFont="1" applyFill="1" applyBorder="1" applyAlignment="1"/>
    <xf numFmtId="0" fontId="22" fillId="5" borderId="0" xfId="2" applyFont="1" applyFill="1" applyBorder="1" applyAlignment="1">
      <alignment horizontal="center" wrapText="1"/>
    </xf>
    <xf numFmtId="0" fontId="16" fillId="4" borderId="0" xfId="2" applyFont="1" applyFill="1" applyBorder="1" applyAlignment="1">
      <alignment horizontal="left"/>
    </xf>
    <xf numFmtId="0" fontId="15" fillId="4" borderId="0" xfId="2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/>
    </xf>
    <xf numFmtId="167" fontId="16" fillId="4" borderId="0" xfId="2" applyNumberFormat="1" applyFont="1" applyFill="1" applyBorder="1" applyAlignment="1">
      <alignment horizontal="left"/>
    </xf>
    <xf numFmtId="0" fontId="15" fillId="4" borderId="0" xfId="2" applyFont="1" applyFill="1" applyBorder="1" applyAlignment="1"/>
    <xf numFmtId="0" fontId="22" fillId="5" borderId="0" xfId="2" applyFont="1" applyFill="1" applyBorder="1" applyAlignment="1">
      <alignment horizontal="center"/>
    </xf>
    <xf numFmtId="0" fontId="17" fillId="4" borderId="0" xfId="2" applyFont="1" applyFill="1" applyBorder="1" applyAlignment="1" applyProtection="1">
      <alignment horizontal="center"/>
      <protection locked="0"/>
    </xf>
    <xf numFmtId="0" fontId="15" fillId="5" borderId="0" xfId="2" applyFont="1" applyFill="1" applyBorder="1" applyAlignment="1">
      <alignment horizontal="center"/>
    </xf>
    <xf numFmtId="0" fontId="17" fillId="4" borderId="0" xfId="2" applyFont="1" applyFill="1" applyBorder="1" applyAlignment="1"/>
    <xf numFmtId="0" fontId="16" fillId="4" borderId="0" xfId="2" applyFont="1" applyFill="1" applyBorder="1" applyAlignment="1">
      <alignment horizontal="center"/>
    </xf>
    <xf numFmtId="0" fontId="15" fillId="4" borderId="16" xfId="2" applyFont="1" applyFill="1" applyBorder="1" applyAlignment="1"/>
    <xf numFmtId="0" fontId="15" fillId="4" borderId="17" xfId="2" applyFont="1" applyFill="1" applyBorder="1" applyAlignment="1"/>
    <xf numFmtId="0" fontId="16" fillId="4" borderId="17" xfId="2" applyFont="1" applyFill="1" applyBorder="1" applyAlignment="1">
      <alignment horizontal="center"/>
    </xf>
    <xf numFmtId="0" fontId="16" fillId="4" borderId="17" xfId="2" applyFont="1" applyFill="1" applyBorder="1" applyAlignment="1">
      <alignment horizontal="left"/>
    </xf>
    <xf numFmtId="0" fontId="15" fillId="4" borderId="17" xfId="2" applyFont="1" applyFill="1" applyBorder="1" applyAlignment="1">
      <alignment horizontal="center"/>
    </xf>
    <xf numFmtId="0" fontId="17" fillId="4" borderId="17" xfId="2" applyFont="1" applyFill="1" applyBorder="1" applyAlignment="1">
      <alignment horizontal="center"/>
    </xf>
    <xf numFmtId="167" fontId="16" fillId="4" borderId="17" xfId="2" applyNumberFormat="1" applyFont="1" applyFill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23" fillId="0" borderId="0" xfId="2" applyFont="1" applyBorder="1" applyAlignment="1">
      <alignment horizontal="right"/>
    </xf>
    <xf numFmtId="16" fontId="16" fillId="0" borderId="0" xfId="2" applyNumberFormat="1" applyFont="1" applyAlignment="1">
      <alignment horizontal="left"/>
    </xf>
    <xf numFmtId="0" fontId="23" fillId="0" borderId="0" xfId="2" applyFont="1" applyBorder="1" applyAlignment="1">
      <alignment horizontal="center"/>
    </xf>
    <xf numFmtId="168" fontId="16" fillId="0" borderId="0" xfId="4" applyFont="1" applyAlignment="1">
      <alignment horizontal="center"/>
    </xf>
    <xf numFmtId="0" fontId="15" fillId="0" borderId="0" xfId="2" applyFont="1" applyAlignment="1"/>
    <xf numFmtId="0" fontId="16" fillId="0" borderId="24" xfId="2" applyFont="1" applyBorder="1" applyAlignment="1">
      <alignment horizontal="left" wrapText="1"/>
    </xf>
    <xf numFmtId="168" fontId="16" fillId="0" borderId="5" xfId="4" applyFont="1" applyBorder="1" applyAlignment="1">
      <alignment horizontal="center" wrapText="1"/>
    </xf>
    <xf numFmtId="0" fontId="15" fillId="0" borderId="25" xfId="2" applyFont="1" applyBorder="1" applyAlignment="1">
      <alignment wrapText="1"/>
    </xf>
    <xf numFmtId="0" fontId="15" fillId="0" borderId="18" xfId="2" applyFont="1" applyBorder="1" applyAlignment="1">
      <alignment wrapText="1"/>
    </xf>
    <xf numFmtId="169" fontId="15" fillId="0" borderId="18" xfId="2" applyNumberFormat="1" applyFont="1" applyBorder="1" applyAlignment="1">
      <alignment wrapText="1"/>
    </xf>
    <xf numFmtId="0" fontId="15" fillId="0" borderId="9" xfId="2" applyFont="1" applyBorder="1" applyAlignment="1">
      <alignment horizontal="left"/>
    </xf>
    <xf numFmtId="0" fontId="15" fillId="0" borderId="1" xfId="2" applyFont="1" applyBorder="1"/>
    <xf numFmtId="169" fontId="15" fillId="0" borderId="1" xfId="2" applyNumberFormat="1" applyFont="1" applyBorder="1" applyAlignment="1">
      <alignment horizontal="right"/>
    </xf>
    <xf numFmtId="169" fontId="15" fillId="0" borderId="1" xfId="2" applyNumberFormat="1" applyFont="1" applyBorder="1"/>
    <xf numFmtId="0" fontId="24" fillId="0" borderId="9" xfId="2" applyFont="1" applyBorder="1"/>
    <xf numFmtId="0" fontId="24" fillId="0" borderId="1" xfId="2" applyFont="1" applyBorder="1"/>
    <xf numFmtId="0" fontId="25" fillId="0" borderId="1" xfId="2" applyFont="1" applyBorder="1"/>
    <xf numFmtId="169" fontId="25" fillId="0" borderId="1" xfId="2" applyNumberFormat="1" applyFont="1" applyBorder="1"/>
    <xf numFmtId="0" fontId="15" fillId="0" borderId="26" xfId="2" applyFont="1" applyBorder="1" applyAlignment="1">
      <alignment wrapText="1"/>
    </xf>
    <xf numFmtId="0" fontId="15" fillId="0" borderId="2" xfId="2" applyFont="1" applyBorder="1" applyAlignment="1">
      <alignment wrapText="1"/>
    </xf>
    <xf numFmtId="169" fontId="15" fillId="0" borderId="2" xfId="2" applyNumberFormat="1" applyFont="1" applyBorder="1" applyAlignment="1">
      <alignment wrapText="1"/>
    </xf>
    <xf numFmtId="0" fontId="17" fillId="6" borderId="4" xfId="2" applyFont="1" applyFill="1" applyBorder="1" applyAlignment="1">
      <alignment horizontal="left" wrapText="1"/>
    </xf>
    <xf numFmtId="0" fontId="17" fillId="6" borderId="4" xfId="2" applyFont="1" applyFill="1" applyBorder="1" applyAlignment="1">
      <alignment horizontal="center" wrapText="1"/>
    </xf>
    <xf numFmtId="0" fontId="5" fillId="8" borderId="12" xfId="2" applyFont="1" applyFill="1" applyBorder="1" applyAlignment="1">
      <alignment wrapText="1"/>
    </xf>
    <xf numFmtId="164" fontId="5" fillId="8" borderId="12" xfId="2" applyNumberFormat="1" applyFont="1" applyFill="1" applyBorder="1" applyAlignment="1"/>
    <xf numFmtId="0" fontId="5" fillId="8" borderId="12" xfId="2" applyFont="1" applyFill="1" applyBorder="1" applyAlignment="1"/>
    <xf numFmtId="0" fontId="5" fillId="8" borderId="0" xfId="2" applyFont="1" applyFill="1" applyAlignment="1"/>
    <xf numFmtId="0" fontId="5" fillId="8" borderId="23" xfId="2" applyFont="1" applyFill="1" applyBorder="1" applyAlignment="1"/>
    <xf numFmtId="164" fontId="6" fillId="0" borderId="18" xfId="2" applyNumberFormat="1" applyBorder="1" applyAlignment="1">
      <alignment horizontal="center" vertical="center"/>
    </xf>
    <xf numFmtId="164" fontId="6" fillId="0" borderId="29" xfId="2" applyNumberFormat="1" applyBorder="1" applyAlignment="1">
      <alignment horizontal="center" vertical="center"/>
    </xf>
    <xf numFmtId="9" fontId="17" fillId="6" borderId="30" xfId="5" applyFont="1" applyFill="1" applyBorder="1" applyAlignment="1">
      <alignment horizontal="center" wrapText="1"/>
    </xf>
    <xf numFmtId="10" fontId="17" fillId="6" borderId="30" xfId="5" applyNumberFormat="1" applyFont="1" applyFill="1" applyBorder="1" applyAlignment="1">
      <alignment horizontal="center" wrapText="1"/>
    </xf>
    <xf numFmtId="164" fontId="6" fillId="0" borderId="14" xfId="2" applyNumberFormat="1" applyBorder="1" applyAlignment="1">
      <alignment horizontal="center" vertical="center"/>
    </xf>
    <xf numFmtId="10" fontId="15" fillId="0" borderId="14" xfId="5" applyNumberFormat="1" applyFont="1" applyBorder="1" applyAlignment="1">
      <alignment horizontal="center" wrapText="1"/>
    </xf>
    <xf numFmtId="167" fontId="15" fillId="0" borderId="14" xfId="5" applyNumberFormat="1" applyFont="1" applyBorder="1" applyAlignment="1">
      <alignment horizontal="center" wrapText="1"/>
    </xf>
    <xf numFmtId="164" fontId="26" fillId="3" borderId="4" xfId="2" applyNumberFormat="1" applyFont="1" applyFill="1" applyBorder="1" applyAlignment="1">
      <alignment horizontal="center"/>
    </xf>
    <xf numFmtId="164" fontId="26" fillId="3" borderId="5" xfId="2" applyNumberFormat="1" applyFont="1" applyFill="1" applyBorder="1" applyAlignment="1">
      <alignment horizontal="center"/>
    </xf>
    <xf numFmtId="164" fontId="6" fillId="8" borderId="0" xfId="2" applyNumberForma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6" fillId="0" borderId="0" xfId="2" applyFill="1" applyBorder="1" applyAlignment="1"/>
    <xf numFmtId="0" fontId="0" fillId="0" borderId="0" xfId="0" applyProtection="1"/>
    <xf numFmtId="0" fontId="2" fillId="0" borderId="31" xfId="0" applyFont="1" applyBorder="1" applyProtection="1"/>
    <xf numFmtId="0" fontId="2" fillId="11" borderId="31" xfId="0" applyFont="1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10" borderId="0" xfId="0" applyFill="1" applyProtection="1"/>
    <xf numFmtId="0" fontId="0" fillId="10" borderId="9" xfId="0" applyFill="1" applyBorder="1" applyProtection="1"/>
    <xf numFmtId="0" fontId="0" fillId="10" borderId="10" xfId="0" applyFill="1" applyBorder="1" applyProtection="1"/>
    <xf numFmtId="0" fontId="0" fillId="10" borderId="11" xfId="0" applyFill="1" applyBorder="1" applyProtection="1"/>
    <xf numFmtId="0" fontId="0" fillId="10" borderId="12" xfId="0" applyFill="1" applyBorder="1" applyProtection="1"/>
    <xf numFmtId="0" fontId="0" fillId="2" borderId="9" xfId="0" applyFill="1" applyBorder="1" applyProtection="1"/>
    <xf numFmtId="0" fontId="0" fillId="2" borderId="13" xfId="0" applyFill="1" applyBorder="1" applyProtection="1"/>
    <xf numFmtId="0" fontId="0" fillId="0" borderId="15" xfId="0" applyBorder="1" applyProtection="1"/>
    <xf numFmtId="0" fontId="5" fillId="0" borderId="0" xfId="2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5" fillId="8" borderId="17" xfId="2" applyFont="1" applyFill="1" applyBorder="1" applyAlignment="1"/>
    <xf numFmtId="164" fontId="5" fillId="8" borderId="0" xfId="2" applyNumberFormat="1" applyFont="1" applyFill="1" applyBorder="1" applyAlignment="1"/>
    <xf numFmtId="164" fontId="17" fillId="4" borderId="17" xfId="2" applyNumberFormat="1" applyFont="1" applyFill="1" applyBorder="1" applyAlignment="1">
      <alignment horizontal="center" vertical="center"/>
    </xf>
    <xf numFmtId="0" fontId="5" fillId="8" borderId="34" xfId="2" applyFont="1" applyFill="1" applyBorder="1" applyAlignment="1">
      <alignment wrapText="1"/>
    </xf>
    <xf numFmtId="0" fontId="5" fillId="8" borderId="0" xfId="2" applyFont="1" applyFill="1" applyAlignment="1">
      <alignment wrapText="1"/>
    </xf>
    <xf numFmtId="0" fontId="6" fillId="0" borderId="0" xfId="2" applyFill="1"/>
    <xf numFmtId="0" fontId="17" fillId="6" borderId="3" xfId="2" applyFont="1" applyFill="1" applyBorder="1" applyAlignment="1">
      <alignment horizontal="center" wrapText="1"/>
    </xf>
    <xf numFmtId="0" fontId="17" fillId="6" borderId="4" xfId="2" applyFont="1" applyFill="1" applyBorder="1" applyAlignment="1">
      <alignment horizontal="center" wrapText="1"/>
    </xf>
    <xf numFmtId="0" fontId="6" fillId="0" borderId="0" xfId="2" applyFont="1" applyAlignment="1">
      <alignment horizontal="left" wrapText="1"/>
    </xf>
    <xf numFmtId="0" fontId="19" fillId="0" borderId="27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" fillId="9" borderId="32" xfId="0" applyFont="1" applyFill="1" applyBorder="1" applyAlignment="1" applyProtection="1">
      <alignment horizontal="center"/>
    </xf>
    <xf numFmtId="0" fontId="2" fillId="9" borderId="33" xfId="0" applyFont="1" applyFill="1" applyBorder="1" applyAlignment="1" applyProtection="1">
      <alignment horizontal="center"/>
    </xf>
    <xf numFmtId="0" fontId="29" fillId="0" borderId="0" xfId="2" applyFont="1" applyFill="1" applyBorder="1"/>
    <xf numFmtId="0" fontId="29" fillId="0" borderId="21" xfId="2" applyFont="1" applyBorder="1" applyAlignment="1">
      <alignment horizontal="center"/>
    </xf>
    <xf numFmtId="0" fontId="29" fillId="0" borderId="0" xfId="2" applyFont="1" applyBorder="1" applyAlignment="1">
      <alignment horizontal="center"/>
    </xf>
    <xf numFmtId="0" fontId="29" fillId="0" borderId="0" xfId="2" applyFont="1" applyBorder="1"/>
    <xf numFmtId="0" fontId="29" fillId="0" borderId="20" xfId="2" applyFont="1" applyBorder="1"/>
    <xf numFmtId="0" fontId="29" fillId="0" borderId="21" xfId="2" applyFont="1" applyBorder="1" applyAlignment="1">
      <alignment horizontal="left"/>
    </xf>
    <xf numFmtId="0" fontId="29" fillId="0" borderId="11" xfId="2" applyFont="1" applyBorder="1"/>
    <xf numFmtId="49" fontId="29" fillId="0" borderId="0" xfId="2" quotePrefix="1" applyNumberFormat="1" applyFont="1" applyBorder="1" applyAlignment="1">
      <alignment horizontal="right"/>
    </xf>
    <xf numFmtId="0" fontId="30" fillId="0" borderId="11" xfId="2" applyFont="1" applyBorder="1"/>
    <xf numFmtId="0" fontId="31" fillId="0" borderId="0" xfId="2" applyFont="1" applyBorder="1"/>
    <xf numFmtId="0" fontId="29" fillId="0" borderId="0" xfId="2" applyFont="1" applyBorder="1" applyAlignment="1">
      <alignment horizontal="left"/>
    </xf>
    <xf numFmtId="165" fontId="29" fillId="0" borderId="0" xfId="2" applyNumberFormat="1" applyFont="1" applyBorder="1" applyAlignment="1">
      <alignment horizontal="left"/>
    </xf>
    <xf numFmtId="0" fontId="29" fillId="0" borderId="11" xfId="2" applyFont="1" applyFill="1" applyBorder="1"/>
    <xf numFmtId="0" fontId="32" fillId="0" borderId="11" xfId="2" applyFont="1" applyBorder="1"/>
    <xf numFmtId="0" fontId="33" fillId="0" borderId="0" xfId="3" applyFont="1" applyFill="1" applyBorder="1" applyAlignment="1" applyProtection="1"/>
    <xf numFmtId="0" fontId="29" fillId="0" borderId="16" xfId="2" applyFont="1" applyBorder="1"/>
    <xf numFmtId="0" fontId="29" fillId="0" borderId="17" xfId="2" applyFont="1" applyBorder="1"/>
  </cellXfs>
  <cellStyles count="6">
    <cellStyle name="Euro" xfId="4"/>
    <cellStyle name="Hyperlink" xfId="3" builtinId="8"/>
    <cellStyle name="Procent" xfId="1" builtinId="5"/>
    <cellStyle name="Procent 2" xfId="5"/>
    <cellStyle name="Standaard" xfId="0" builtinId="0"/>
    <cellStyle name="Standaard 2" xfId="2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mruColors>
      <color rgb="FFE5FFE5"/>
      <color rgb="FFCCFFCC"/>
      <color rgb="FFFFFF99"/>
      <color rgb="FFF7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129540</xdr:rowOff>
    </xdr:from>
    <xdr:to>
      <xdr:col>0</xdr:col>
      <xdr:colOff>1291590</xdr:colOff>
      <xdr:row>5</xdr:row>
      <xdr:rowOff>129540</xdr:rowOff>
    </xdr:to>
    <xdr:pic>
      <xdr:nvPicPr>
        <xdr:cNvPr id="13" name="Picture 1" descr="Afbeelding Euro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1333500</xdr:colOff>
      <xdr:row>1</xdr:row>
      <xdr:rowOff>53340</xdr:rowOff>
    </xdr:from>
    <xdr:to>
      <xdr:col>3</xdr:col>
      <xdr:colOff>481965</xdr:colOff>
      <xdr:row>4</xdr:row>
      <xdr:rowOff>129540</xdr:rowOff>
    </xdr:to>
    <xdr:pic>
      <xdr:nvPicPr>
        <xdr:cNvPr id="14" name="Afbeelding 13" descr="VLM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220980"/>
          <a:ext cx="1571625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1373506</xdr:colOff>
      <xdr:row>0</xdr:row>
      <xdr:rowOff>53340</xdr:rowOff>
    </xdr:from>
    <xdr:to>
      <xdr:col>1</xdr:col>
      <xdr:colOff>2293620</xdr:colOff>
      <xdr:row>6</xdr:row>
      <xdr:rowOff>7570</xdr:rowOff>
    </xdr:to>
    <xdr:pic>
      <xdr:nvPicPr>
        <xdr:cNvPr id="15" name="Afbeelding 14" descr="http://lv.vlaanderen.be/sites/default/files/attachments/vrn_eu_blauw_slogan_pdp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6" y="53340"/>
          <a:ext cx="2527934" cy="9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693420</xdr:colOff>
      <xdr:row>1</xdr:row>
      <xdr:rowOff>7620</xdr:rowOff>
    </xdr:from>
    <xdr:to>
      <xdr:col>3</xdr:col>
      <xdr:colOff>1440180</xdr:colOff>
      <xdr:row>5</xdr:row>
      <xdr:rowOff>15240</xdr:rowOff>
    </xdr:to>
    <xdr:pic>
      <xdr:nvPicPr>
        <xdr:cNvPr id="16" name="Afbeelding 15" descr="leaderlogo 2007-2013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75260"/>
          <a:ext cx="746760" cy="678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2484119</xdr:colOff>
      <xdr:row>1</xdr:row>
      <xdr:rowOff>68580</xdr:rowOff>
    </xdr:from>
    <xdr:to>
      <xdr:col>2</xdr:col>
      <xdr:colOff>1087820</xdr:colOff>
      <xdr:row>4</xdr:row>
      <xdr:rowOff>38100</xdr:rowOff>
    </xdr:to>
    <xdr:pic>
      <xdr:nvPicPr>
        <xdr:cNvPr id="17" name="Afbeelding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939" y="236220"/>
          <a:ext cx="2451801" cy="472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srv51\ALIDATA\Platteland\PDPO%20II%202007%20-%202013\As%203\projecten%20van%20de%20provincies\2007\overzichtslijst%20projecten%20stand%20van%20zaken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tteland\PDPO%20II%202007%20-%202013\As%203\financiering\blanco%20budgetjaar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 overz 2006"/>
      <sheetName val="OVL 2007"/>
      <sheetName val="ANT 2007"/>
      <sheetName val="VLB 2007"/>
      <sheetName val="LIM 2007"/>
      <sheetName val="WVL 2007"/>
    </sheetNames>
    <sheetDataSet>
      <sheetData sheetId="0">
        <row r="13">
          <cell r="A13" t="str">
            <v>313: toerist act</v>
          </cell>
        </row>
        <row r="14">
          <cell r="A14" t="str">
            <v>321: basisvz</v>
          </cell>
        </row>
        <row r="15">
          <cell r="A15" t="str">
            <v>322: dorpskern</v>
          </cell>
        </row>
        <row r="16">
          <cell r="A16" t="str">
            <v>323: landel erfg</v>
          </cell>
        </row>
        <row r="17">
          <cell r="A17" t="str">
            <v>331: interm dienstv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samenvatting"/>
      <sheetName val="OVL2007-01"/>
      <sheetName val="OVL2007-02"/>
      <sheetName val="OVL2007-03"/>
      <sheetName val="OVL2007-04"/>
      <sheetName val="OVL2007-05"/>
      <sheetName val="OVL2007-06"/>
      <sheetName val="OVL2007-07"/>
      <sheetName val="OVL2007-08"/>
      <sheetName val="OVL2007-09"/>
      <sheetName val="OVL2007-10"/>
      <sheetName val="OVL2007-11"/>
      <sheetName val="OVL2007-12"/>
      <sheetName val="OVL2007-13"/>
      <sheetName val="OVL2007-14"/>
      <sheetName val="OVL2007-15"/>
      <sheetName val="OVL2007-16"/>
      <sheetName val="OVL2007-17"/>
      <sheetName val="OVL2007-18"/>
      <sheetName val="OVL2007-19"/>
      <sheetName val="OVL2007-20"/>
      <sheetName val="OVL2007-21"/>
      <sheetName val="OVL2007-22"/>
    </sheetNames>
    <sheetDataSet>
      <sheetData sheetId="0">
        <row r="2">
          <cell r="A2" t="str">
            <v>1. Investeringen</v>
          </cell>
        </row>
        <row r="3">
          <cell r="A3" t="str">
            <v>2. personeelsk</v>
          </cell>
        </row>
        <row r="4">
          <cell r="A4" t="str">
            <v>3. werkingsk</v>
          </cell>
        </row>
        <row r="5">
          <cell r="A5" t="str">
            <v>4. Overheadk</v>
          </cell>
        </row>
        <row r="6">
          <cell r="A6" t="str">
            <v>5. externe pres</v>
          </cell>
        </row>
        <row r="7">
          <cell r="A7" t="str">
            <v>6. Prom &amp; publ</v>
          </cell>
        </row>
        <row r="8">
          <cell r="A8" t="str">
            <v>7. Bijd in natura</v>
          </cell>
        </row>
        <row r="9">
          <cell r="A9" t="str">
            <v>8. Inkomsten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A1:D55"/>
  <sheetViews>
    <sheetView topLeftCell="A10" workbookViewId="0"/>
  </sheetViews>
  <sheetFormatPr defaultRowHeight="13.2" x14ac:dyDescent="0.25"/>
  <cols>
    <col min="1" max="1" width="23.44140625" style="69" customWidth="1"/>
    <col min="2" max="2" width="56.109375" style="69" customWidth="1"/>
    <col min="3" max="3" width="35.33203125" style="69" customWidth="1"/>
    <col min="4" max="4" width="25.6640625" style="69" customWidth="1"/>
    <col min="5" max="256" width="9.109375" style="69"/>
    <col min="257" max="257" width="23.44140625" style="69" customWidth="1"/>
    <col min="258" max="258" width="56.109375" style="69" customWidth="1"/>
    <col min="259" max="259" width="38.44140625" style="69" customWidth="1"/>
    <col min="260" max="260" width="25.6640625" style="69" customWidth="1"/>
    <col min="261" max="512" width="9.109375" style="69"/>
    <col min="513" max="513" width="23.44140625" style="69" customWidth="1"/>
    <col min="514" max="514" width="56.109375" style="69" customWidth="1"/>
    <col min="515" max="515" width="38.44140625" style="69" customWidth="1"/>
    <col min="516" max="516" width="25.6640625" style="69" customWidth="1"/>
    <col min="517" max="768" width="9.109375" style="69"/>
    <col min="769" max="769" width="23.44140625" style="69" customWidth="1"/>
    <col min="770" max="770" width="56.109375" style="69" customWidth="1"/>
    <col min="771" max="771" width="38.44140625" style="69" customWidth="1"/>
    <col min="772" max="772" width="25.6640625" style="69" customWidth="1"/>
    <col min="773" max="1024" width="9.109375" style="69"/>
    <col min="1025" max="1025" width="23.44140625" style="69" customWidth="1"/>
    <col min="1026" max="1026" width="56.109375" style="69" customWidth="1"/>
    <col min="1027" max="1027" width="38.44140625" style="69" customWidth="1"/>
    <col min="1028" max="1028" width="25.6640625" style="69" customWidth="1"/>
    <col min="1029" max="1280" width="9.109375" style="69"/>
    <col min="1281" max="1281" width="23.44140625" style="69" customWidth="1"/>
    <col min="1282" max="1282" width="56.109375" style="69" customWidth="1"/>
    <col min="1283" max="1283" width="38.44140625" style="69" customWidth="1"/>
    <col min="1284" max="1284" width="25.6640625" style="69" customWidth="1"/>
    <col min="1285" max="1536" width="9.109375" style="69"/>
    <col min="1537" max="1537" width="23.44140625" style="69" customWidth="1"/>
    <col min="1538" max="1538" width="56.109375" style="69" customWidth="1"/>
    <col min="1539" max="1539" width="38.44140625" style="69" customWidth="1"/>
    <col min="1540" max="1540" width="25.6640625" style="69" customWidth="1"/>
    <col min="1541" max="1792" width="9.109375" style="69"/>
    <col min="1793" max="1793" width="23.44140625" style="69" customWidth="1"/>
    <col min="1794" max="1794" width="56.109375" style="69" customWidth="1"/>
    <col min="1795" max="1795" width="38.44140625" style="69" customWidth="1"/>
    <col min="1796" max="1796" width="25.6640625" style="69" customWidth="1"/>
    <col min="1797" max="2048" width="9.109375" style="69"/>
    <col min="2049" max="2049" width="23.44140625" style="69" customWidth="1"/>
    <col min="2050" max="2050" width="56.109375" style="69" customWidth="1"/>
    <col min="2051" max="2051" width="38.44140625" style="69" customWidth="1"/>
    <col min="2052" max="2052" width="25.6640625" style="69" customWidth="1"/>
    <col min="2053" max="2304" width="9.109375" style="69"/>
    <col min="2305" max="2305" width="23.44140625" style="69" customWidth="1"/>
    <col min="2306" max="2306" width="56.109375" style="69" customWidth="1"/>
    <col min="2307" max="2307" width="38.44140625" style="69" customWidth="1"/>
    <col min="2308" max="2308" width="25.6640625" style="69" customWidth="1"/>
    <col min="2309" max="2560" width="9.109375" style="69"/>
    <col min="2561" max="2561" width="23.44140625" style="69" customWidth="1"/>
    <col min="2562" max="2562" width="56.109375" style="69" customWidth="1"/>
    <col min="2563" max="2563" width="38.44140625" style="69" customWidth="1"/>
    <col min="2564" max="2564" width="25.6640625" style="69" customWidth="1"/>
    <col min="2565" max="2816" width="9.109375" style="69"/>
    <col min="2817" max="2817" width="23.44140625" style="69" customWidth="1"/>
    <col min="2818" max="2818" width="56.109375" style="69" customWidth="1"/>
    <col min="2819" max="2819" width="38.44140625" style="69" customWidth="1"/>
    <col min="2820" max="2820" width="25.6640625" style="69" customWidth="1"/>
    <col min="2821" max="3072" width="9.109375" style="69"/>
    <col min="3073" max="3073" width="23.44140625" style="69" customWidth="1"/>
    <col min="3074" max="3074" width="56.109375" style="69" customWidth="1"/>
    <col min="3075" max="3075" width="38.44140625" style="69" customWidth="1"/>
    <col min="3076" max="3076" width="25.6640625" style="69" customWidth="1"/>
    <col min="3077" max="3328" width="9.109375" style="69"/>
    <col min="3329" max="3329" width="23.44140625" style="69" customWidth="1"/>
    <col min="3330" max="3330" width="56.109375" style="69" customWidth="1"/>
    <col min="3331" max="3331" width="38.44140625" style="69" customWidth="1"/>
    <col min="3332" max="3332" width="25.6640625" style="69" customWidth="1"/>
    <col min="3333" max="3584" width="9.109375" style="69"/>
    <col min="3585" max="3585" width="23.44140625" style="69" customWidth="1"/>
    <col min="3586" max="3586" width="56.109375" style="69" customWidth="1"/>
    <col min="3587" max="3587" width="38.44140625" style="69" customWidth="1"/>
    <col min="3588" max="3588" width="25.6640625" style="69" customWidth="1"/>
    <col min="3589" max="3840" width="9.109375" style="69"/>
    <col min="3841" max="3841" width="23.44140625" style="69" customWidth="1"/>
    <col min="3842" max="3842" width="56.109375" style="69" customWidth="1"/>
    <col min="3843" max="3843" width="38.44140625" style="69" customWidth="1"/>
    <col min="3844" max="3844" width="25.6640625" style="69" customWidth="1"/>
    <col min="3845" max="4096" width="9.109375" style="69"/>
    <col min="4097" max="4097" width="23.44140625" style="69" customWidth="1"/>
    <col min="4098" max="4098" width="56.109375" style="69" customWidth="1"/>
    <col min="4099" max="4099" width="38.44140625" style="69" customWidth="1"/>
    <col min="4100" max="4100" width="25.6640625" style="69" customWidth="1"/>
    <col min="4101" max="4352" width="9.109375" style="69"/>
    <col min="4353" max="4353" width="23.44140625" style="69" customWidth="1"/>
    <col min="4354" max="4354" width="56.109375" style="69" customWidth="1"/>
    <col min="4355" max="4355" width="38.44140625" style="69" customWidth="1"/>
    <col min="4356" max="4356" width="25.6640625" style="69" customWidth="1"/>
    <col min="4357" max="4608" width="9.109375" style="69"/>
    <col min="4609" max="4609" width="23.44140625" style="69" customWidth="1"/>
    <col min="4610" max="4610" width="56.109375" style="69" customWidth="1"/>
    <col min="4611" max="4611" width="38.44140625" style="69" customWidth="1"/>
    <col min="4612" max="4612" width="25.6640625" style="69" customWidth="1"/>
    <col min="4613" max="4864" width="9.109375" style="69"/>
    <col min="4865" max="4865" width="23.44140625" style="69" customWidth="1"/>
    <col min="4866" max="4866" width="56.109375" style="69" customWidth="1"/>
    <col min="4867" max="4867" width="38.44140625" style="69" customWidth="1"/>
    <col min="4868" max="4868" width="25.6640625" style="69" customWidth="1"/>
    <col min="4869" max="5120" width="9.109375" style="69"/>
    <col min="5121" max="5121" width="23.44140625" style="69" customWidth="1"/>
    <col min="5122" max="5122" width="56.109375" style="69" customWidth="1"/>
    <col min="5123" max="5123" width="38.44140625" style="69" customWidth="1"/>
    <col min="5124" max="5124" width="25.6640625" style="69" customWidth="1"/>
    <col min="5125" max="5376" width="9.109375" style="69"/>
    <col min="5377" max="5377" width="23.44140625" style="69" customWidth="1"/>
    <col min="5378" max="5378" width="56.109375" style="69" customWidth="1"/>
    <col min="5379" max="5379" width="38.44140625" style="69" customWidth="1"/>
    <col min="5380" max="5380" width="25.6640625" style="69" customWidth="1"/>
    <col min="5381" max="5632" width="9.109375" style="69"/>
    <col min="5633" max="5633" width="23.44140625" style="69" customWidth="1"/>
    <col min="5634" max="5634" width="56.109375" style="69" customWidth="1"/>
    <col min="5635" max="5635" width="38.44140625" style="69" customWidth="1"/>
    <col min="5636" max="5636" width="25.6640625" style="69" customWidth="1"/>
    <col min="5637" max="5888" width="9.109375" style="69"/>
    <col min="5889" max="5889" width="23.44140625" style="69" customWidth="1"/>
    <col min="5890" max="5890" width="56.109375" style="69" customWidth="1"/>
    <col min="5891" max="5891" width="38.44140625" style="69" customWidth="1"/>
    <col min="5892" max="5892" width="25.6640625" style="69" customWidth="1"/>
    <col min="5893" max="6144" width="9.109375" style="69"/>
    <col min="6145" max="6145" width="23.44140625" style="69" customWidth="1"/>
    <col min="6146" max="6146" width="56.109375" style="69" customWidth="1"/>
    <col min="6147" max="6147" width="38.44140625" style="69" customWidth="1"/>
    <col min="6148" max="6148" width="25.6640625" style="69" customWidth="1"/>
    <col min="6149" max="6400" width="9.109375" style="69"/>
    <col min="6401" max="6401" width="23.44140625" style="69" customWidth="1"/>
    <col min="6402" max="6402" width="56.109375" style="69" customWidth="1"/>
    <col min="6403" max="6403" width="38.44140625" style="69" customWidth="1"/>
    <col min="6404" max="6404" width="25.6640625" style="69" customWidth="1"/>
    <col min="6405" max="6656" width="9.109375" style="69"/>
    <col min="6657" max="6657" width="23.44140625" style="69" customWidth="1"/>
    <col min="6658" max="6658" width="56.109375" style="69" customWidth="1"/>
    <col min="6659" max="6659" width="38.44140625" style="69" customWidth="1"/>
    <col min="6660" max="6660" width="25.6640625" style="69" customWidth="1"/>
    <col min="6661" max="6912" width="9.109375" style="69"/>
    <col min="6913" max="6913" width="23.44140625" style="69" customWidth="1"/>
    <col min="6914" max="6914" width="56.109375" style="69" customWidth="1"/>
    <col min="6915" max="6915" width="38.44140625" style="69" customWidth="1"/>
    <col min="6916" max="6916" width="25.6640625" style="69" customWidth="1"/>
    <col min="6917" max="7168" width="9.109375" style="69"/>
    <col min="7169" max="7169" width="23.44140625" style="69" customWidth="1"/>
    <col min="7170" max="7170" width="56.109375" style="69" customWidth="1"/>
    <col min="7171" max="7171" width="38.44140625" style="69" customWidth="1"/>
    <col min="7172" max="7172" width="25.6640625" style="69" customWidth="1"/>
    <col min="7173" max="7424" width="9.109375" style="69"/>
    <col min="7425" max="7425" width="23.44140625" style="69" customWidth="1"/>
    <col min="7426" max="7426" width="56.109375" style="69" customWidth="1"/>
    <col min="7427" max="7427" width="38.44140625" style="69" customWidth="1"/>
    <col min="7428" max="7428" width="25.6640625" style="69" customWidth="1"/>
    <col min="7429" max="7680" width="9.109375" style="69"/>
    <col min="7681" max="7681" width="23.44140625" style="69" customWidth="1"/>
    <col min="7682" max="7682" width="56.109375" style="69" customWidth="1"/>
    <col min="7683" max="7683" width="38.44140625" style="69" customWidth="1"/>
    <col min="7684" max="7684" width="25.6640625" style="69" customWidth="1"/>
    <col min="7685" max="7936" width="9.109375" style="69"/>
    <col min="7937" max="7937" width="23.44140625" style="69" customWidth="1"/>
    <col min="7938" max="7938" width="56.109375" style="69" customWidth="1"/>
    <col min="7939" max="7939" width="38.44140625" style="69" customWidth="1"/>
    <col min="7940" max="7940" width="25.6640625" style="69" customWidth="1"/>
    <col min="7941" max="8192" width="9.109375" style="69"/>
    <col min="8193" max="8193" width="23.44140625" style="69" customWidth="1"/>
    <col min="8194" max="8194" width="56.109375" style="69" customWidth="1"/>
    <col min="8195" max="8195" width="38.44140625" style="69" customWidth="1"/>
    <col min="8196" max="8196" width="25.6640625" style="69" customWidth="1"/>
    <col min="8197" max="8448" width="9.109375" style="69"/>
    <col min="8449" max="8449" width="23.44140625" style="69" customWidth="1"/>
    <col min="8450" max="8450" width="56.109375" style="69" customWidth="1"/>
    <col min="8451" max="8451" width="38.44140625" style="69" customWidth="1"/>
    <col min="8452" max="8452" width="25.6640625" style="69" customWidth="1"/>
    <col min="8453" max="8704" width="9.109375" style="69"/>
    <col min="8705" max="8705" width="23.44140625" style="69" customWidth="1"/>
    <col min="8706" max="8706" width="56.109375" style="69" customWidth="1"/>
    <col min="8707" max="8707" width="38.44140625" style="69" customWidth="1"/>
    <col min="8708" max="8708" width="25.6640625" style="69" customWidth="1"/>
    <col min="8709" max="8960" width="9.109375" style="69"/>
    <col min="8961" max="8961" width="23.44140625" style="69" customWidth="1"/>
    <col min="8962" max="8962" width="56.109375" style="69" customWidth="1"/>
    <col min="8963" max="8963" width="38.44140625" style="69" customWidth="1"/>
    <col min="8964" max="8964" width="25.6640625" style="69" customWidth="1"/>
    <col min="8965" max="9216" width="9.109375" style="69"/>
    <col min="9217" max="9217" width="23.44140625" style="69" customWidth="1"/>
    <col min="9218" max="9218" width="56.109375" style="69" customWidth="1"/>
    <col min="9219" max="9219" width="38.44140625" style="69" customWidth="1"/>
    <col min="9220" max="9220" width="25.6640625" style="69" customWidth="1"/>
    <col min="9221" max="9472" width="9.109375" style="69"/>
    <col min="9473" max="9473" width="23.44140625" style="69" customWidth="1"/>
    <col min="9474" max="9474" width="56.109375" style="69" customWidth="1"/>
    <col min="9475" max="9475" width="38.44140625" style="69" customWidth="1"/>
    <col min="9476" max="9476" width="25.6640625" style="69" customWidth="1"/>
    <col min="9477" max="9728" width="9.109375" style="69"/>
    <col min="9729" max="9729" width="23.44140625" style="69" customWidth="1"/>
    <col min="9730" max="9730" width="56.109375" style="69" customWidth="1"/>
    <col min="9731" max="9731" width="38.44140625" style="69" customWidth="1"/>
    <col min="9732" max="9732" width="25.6640625" style="69" customWidth="1"/>
    <col min="9733" max="9984" width="9.109375" style="69"/>
    <col min="9985" max="9985" width="23.44140625" style="69" customWidth="1"/>
    <col min="9986" max="9986" width="56.109375" style="69" customWidth="1"/>
    <col min="9987" max="9987" width="38.44140625" style="69" customWidth="1"/>
    <col min="9988" max="9988" width="25.6640625" style="69" customWidth="1"/>
    <col min="9989" max="10240" width="9.109375" style="69"/>
    <col min="10241" max="10241" width="23.44140625" style="69" customWidth="1"/>
    <col min="10242" max="10242" width="56.109375" style="69" customWidth="1"/>
    <col min="10243" max="10243" width="38.44140625" style="69" customWidth="1"/>
    <col min="10244" max="10244" width="25.6640625" style="69" customWidth="1"/>
    <col min="10245" max="10496" width="9.109375" style="69"/>
    <col min="10497" max="10497" width="23.44140625" style="69" customWidth="1"/>
    <col min="10498" max="10498" width="56.109375" style="69" customWidth="1"/>
    <col min="10499" max="10499" width="38.44140625" style="69" customWidth="1"/>
    <col min="10500" max="10500" width="25.6640625" style="69" customWidth="1"/>
    <col min="10501" max="10752" width="9.109375" style="69"/>
    <col min="10753" max="10753" width="23.44140625" style="69" customWidth="1"/>
    <col min="10754" max="10754" width="56.109375" style="69" customWidth="1"/>
    <col min="10755" max="10755" width="38.44140625" style="69" customWidth="1"/>
    <col min="10756" max="10756" width="25.6640625" style="69" customWidth="1"/>
    <col min="10757" max="11008" width="9.109375" style="69"/>
    <col min="11009" max="11009" width="23.44140625" style="69" customWidth="1"/>
    <col min="11010" max="11010" width="56.109375" style="69" customWidth="1"/>
    <col min="11011" max="11011" width="38.44140625" style="69" customWidth="1"/>
    <col min="11012" max="11012" width="25.6640625" style="69" customWidth="1"/>
    <col min="11013" max="11264" width="9.109375" style="69"/>
    <col min="11265" max="11265" width="23.44140625" style="69" customWidth="1"/>
    <col min="11266" max="11266" width="56.109375" style="69" customWidth="1"/>
    <col min="11267" max="11267" width="38.44140625" style="69" customWidth="1"/>
    <col min="11268" max="11268" width="25.6640625" style="69" customWidth="1"/>
    <col min="11269" max="11520" width="9.109375" style="69"/>
    <col min="11521" max="11521" width="23.44140625" style="69" customWidth="1"/>
    <col min="11522" max="11522" width="56.109375" style="69" customWidth="1"/>
    <col min="11523" max="11523" width="38.44140625" style="69" customWidth="1"/>
    <col min="11524" max="11524" width="25.6640625" style="69" customWidth="1"/>
    <col min="11525" max="11776" width="9.109375" style="69"/>
    <col min="11777" max="11777" width="23.44140625" style="69" customWidth="1"/>
    <col min="11778" max="11778" width="56.109375" style="69" customWidth="1"/>
    <col min="11779" max="11779" width="38.44140625" style="69" customWidth="1"/>
    <col min="11780" max="11780" width="25.6640625" style="69" customWidth="1"/>
    <col min="11781" max="12032" width="9.109375" style="69"/>
    <col min="12033" max="12033" width="23.44140625" style="69" customWidth="1"/>
    <col min="12034" max="12034" width="56.109375" style="69" customWidth="1"/>
    <col min="12035" max="12035" width="38.44140625" style="69" customWidth="1"/>
    <col min="12036" max="12036" width="25.6640625" style="69" customWidth="1"/>
    <col min="12037" max="12288" width="9.109375" style="69"/>
    <col min="12289" max="12289" width="23.44140625" style="69" customWidth="1"/>
    <col min="12290" max="12290" width="56.109375" style="69" customWidth="1"/>
    <col min="12291" max="12291" width="38.44140625" style="69" customWidth="1"/>
    <col min="12292" max="12292" width="25.6640625" style="69" customWidth="1"/>
    <col min="12293" max="12544" width="9.109375" style="69"/>
    <col min="12545" max="12545" width="23.44140625" style="69" customWidth="1"/>
    <col min="12546" max="12546" width="56.109375" style="69" customWidth="1"/>
    <col min="12547" max="12547" width="38.44140625" style="69" customWidth="1"/>
    <col min="12548" max="12548" width="25.6640625" style="69" customWidth="1"/>
    <col min="12549" max="12800" width="9.109375" style="69"/>
    <col min="12801" max="12801" width="23.44140625" style="69" customWidth="1"/>
    <col min="12802" max="12802" width="56.109375" style="69" customWidth="1"/>
    <col min="12803" max="12803" width="38.44140625" style="69" customWidth="1"/>
    <col min="12804" max="12804" width="25.6640625" style="69" customWidth="1"/>
    <col min="12805" max="13056" width="9.109375" style="69"/>
    <col min="13057" max="13057" width="23.44140625" style="69" customWidth="1"/>
    <col min="13058" max="13058" width="56.109375" style="69" customWidth="1"/>
    <col min="13059" max="13059" width="38.44140625" style="69" customWidth="1"/>
    <col min="13060" max="13060" width="25.6640625" style="69" customWidth="1"/>
    <col min="13061" max="13312" width="9.109375" style="69"/>
    <col min="13313" max="13313" width="23.44140625" style="69" customWidth="1"/>
    <col min="13314" max="13314" width="56.109375" style="69" customWidth="1"/>
    <col min="13315" max="13315" width="38.44140625" style="69" customWidth="1"/>
    <col min="13316" max="13316" width="25.6640625" style="69" customWidth="1"/>
    <col min="13317" max="13568" width="9.109375" style="69"/>
    <col min="13569" max="13569" width="23.44140625" style="69" customWidth="1"/>
    <col min="13570" max="13570" width="56.109375" style="69" customWidth="1"/>
    <col min="13571" max="13571" width="38.44140625" style="69" customWidth="1"/>
    <col min="13572" max="13572" width="25.6640625" style="69" customWidth="1"/>
    <col min="13573" max="13824" width="9.109375" style="69"/>
    <col min="13825" max="13825" width="23.44140625" style="69" customWidth="1"/>
    <col min="13826" max="13826" width="56.109375" style="69" customWidth="1"/>
    <col min="13827" max="13827" width="38.44140625" style="69" customWidth="1"/>
    <col min="13828" max="13828" width="25.6640625" style="69" customWidth="1"/>
    <col min="13829" max="14080" width="9.109375" style="69"/>
    <col min="14081" max="14081" width="23.44140625" style="69" customWidth="1"/>
    <col min="14082" max="14082" width="56.109375" style="69" customWidth="1"/>
    <col min="14083" max="14083" width="38.44140625" style="69" customWidth="1"/>
    <col min="14084" max="14084" width="25.6640625" style="69" customWidth="1"/>
    <col min="14085" max="14336" width="9.109375" style="69"/>
    <col min="14337" max="14337" width="23.44140625" style="69" customWidth="1"/>
    <col min="14338" max="14338" width="56.109375" style="69" customWidth="1"/>
    <col min="14339" max="14339" width="38.44140625" style="69" customWidth="1"/>
    <col min="14340" max="14340" width="25.6640625" style="69" customWidth="1"/>
    <col min="14341" max="14592" width="9.109375" style="69"/>
    <col min="14593" max="14593" width="23.44140625" style="69" customWidth="1"/>
    <col min="14594" max="14594" width="56.109375" style="69" customWidth="1"/>
    <col min="14595" max="14595" width="38.44140625" style="69" customWidth="1"/>
    <col min="14596" max="14596" width="25.6640625" style="69" customWidth="1"/>
    <col min="14597" max="14848" width="9.109375" style="69"/>
    <col min="14849" max="14849" width="23.44140625" style="69" customWidth="1"/>
    <col min="14850" max="14850" width="56.109375" style="69" customWidth="1"/>
    <col min="14851" max="14851" width="38.44140625" style="69" customWidth="1"/>
    <col min="14852" max="14852" width="25.6640625" style="69" customWidth="1"/>
    <col min="14853" max="15104" width="9.109375" style="69"/>
    <col min="15105" max="15105" width="23.44140625" style="69" customWidth="1"/>
    <col min="15106" max="15106" width="56.109375" style="69" customWidth="1"/>
    <col min="15107" max="15107" width="38.44140625" style="69" customWidth="1"/>
    <col min="15108" max="15108" width="25.6640625" style="69" customWidth="1"/>
    <col min="15109" max="15360" width="9.109375" style="69"/>
    <col min="15361" max="15361" width="23.44140625" style="69" customWidth="1"/>
    <col min="15362" max="15362" width="56.109375" style="69" customWidth="1"/>
    <col min="15363" max="15363" width="38.44140625" style="69" customWidth="1"/>
    <col min="15364" max="15364" width="25.6640625" style="69" customWidth="1"/>
    <col min="15365" max="15616" width="9.109375" style="69"/>
    <col min="15617" max="15617" width="23.44140625" style="69" customWidth="1"/>
    <col min="15618" max="15618" width="56.109375" style="69" customWidth="1"/>
    <col min="15619" max="15619" width="38.44140625" style="69" customWidth="1"/>
    <col min="15620" max="15620" width="25.6640625" style="69" customWidth="1"/>
    <col min="15621" max="15872" width="9.109375" style="69"/>
    <col min="15873" max="15873" width="23.44140625" style="69" customWidth="1"/>
    <col min="15874" max="15874" width="56.109375" style="69" customWidth="1"/>
    <col min="15875" max="15875" width="38.44140625" style="69" customWidth="1"/>
    <col min="15876" max="15876" width="25.6640625" style="69" customWidth="1"/>
    <col min="15877" max="16128" width="9.109375" style="69"/>
    <col min="16129" max="16129" width="23.44140625" style="69" customWidth="1"/>
    <col min="16130" max="16130" width="56.109375" style="69" customWidth="1"/>
    <col min="16131" max="16131" width="38.44140625" style="69" customWidth="1"/>
    <col min="16132" max="16132" width="25.6640625" style="69" customWidth="1"/>
    <col min="16133" max="16384" width="9.109375" style="69"/>
  </cols>
  <sheetData>
    <row r="1" spans="1:4" x14ac:dyDescent="0.25">
      <c r="D1" s="204"/>
    </row>
    <row r="2" spans="1:4" x14ac:dyDescent="0.25">
      <c r="D2" s="204"/>
    </row>
    <row r="3" spans="1:4" x14ac:dyDescent="0.25">
      <c r="D3" s="204"/>
    </row>
    <row r="4" spans="1:4" x14ac:dyDescent="0.25">
      <c r="D4" s="204"/>
    </row>
    <row r="5" spans="1:4" x14ac:dyDescent="0.25">
      <c r="D5" s="204"/>
    </row>
    <row r="6" spans="1:4" ht="12.75" customHeight="1" x14ac:dyDescent="0.25"/>
    <row r="7" spans="1:4" ht="12.75" customHeight="1" thickBot="1" x14ac:dyDescent="0.3">
      <c r="D7" s="70"/>
    </row>
    <row r="8" spans="1:4" ht="12.75" customHeight="1" x14ac:dyDescent="0.25">
      <c r="A8" s="220" t="s">
        <v>69</v>
      </c>
      <c r="B8" s="217" t="s">
        <v>165</v>
      </c>
      <c r="C8" s="221"/>
      <c r="D8" s="71"/>
    </row>
    <row r="9" spans="1:4" ht="12.75" customHeight="1" x14ac:dyDescent="0.25">
      <c r="A9" s="222"/>
      <c r="B9" s="219"/>
      <c r="C9" s="223"/>
      <c r="D9" s="72"/>
    </row>
    <row r="10" spans="1:4" ht="12.75" customHeight="1" x14ac:dyDescent="0.3">
      <c r="A10" s="224" t="s">
        <v>70</v>
      </c>
      <c r="B10" s="225"/>
      <c r="C10" s="219"/>
      <c r="D10" s="72"/>
    </row>
    <row r="11" spans="1:4" ht="12.75" customHeight="1" x14ac:dyDescent="0.25">
      <c r="A11" s="222"/>
      <c r="B11" s="219"/>
      <c r="C11" s="219"/>
      <c r="D11" s="72"/>
    </row>
    <row r="12" spans="1:4" ht="12.75" customHeight="1" x14ac:dyDescent="0.25">
      <c r="A12" s="222" t="s">
        <v>71</v>
      </c>
      <c r="B12" s="218" t="s">
        <v>117</v>
      </c>
      <c r="C12" s="226"/>
      <c r="D12" s="73"/>
    </row>
    <row r="13" spans="1:4" ht="12.75" customHeight="1" x14ac:dyDescent="0.25">
      <c r="A13" s="222" t="s">
        <v>72</v>
      </c>
      <c r="B13" s="216" t="s">
        <v>164</v>
      </c>
      <c r="C13" s="226"/>
      <c r="D13" s="73"/>
    </row>
    <row r="14" spans="1:4" ht="12.75" customHeight="1" x14ac:dyDescent="0.25">
      <c r="A14" s="222" t="s">
        <v>73</v>
      </c>
      <c r="B14" s="218"/>
      <c r="C14" s="226"/>
      <c r="D14" s="73"/>
    </row>
    <row r="15" spans="1:4" ht="12.75" customHeight="1" x14ac:dyDescent="0.25">
      <c r="A15" s="222"/>
      <c r="B15" s="219"/>
      <c r="C15" s="219"/>
      <c r="D15" s="72"/>
    </row>
    <row r="16" spans="1:4" ht="12.75" customHeight="1" x14ac:dyDescent="0.3">
      <c r="A16" s="224" t="s">
        <v>74</v>
      </c>
      <c r="B16" s="225"/>
      <c r="C16" s="219"/>
      <c r="D16" s="72"/>
    </row>
    <row r="17" spans="1:4" ht="12.75" customHeight="1" x14ac:dyDescent="0.25">
      <c r="A17" s="222"/>
      <c r="B17" s="219"/>
      <c r="C17" s="219"/>
      <c r="D17" s="72"/>
    </row>
    <row r="18" spans="1:4" ht="12.75" customHeight="1" x14ac:dyDescent="0.25">
      <c r="A18" s="222" t="s">
        <v>75</v>
      </c>
      <c r="B18" s="219"/>
      <c r="C18" s="227"/>
      <c r="D18" s="72"/>
    </row>
    <row r="19" spans="1:4" ht="12.75" customHeight="1" x14ac:dyDescent="0.25">
      <c r="A19" s="222" t="s">
        <v>76</v>
      </c>
      <c r="B19" s="219"/>
      <c r="C19" s="219"/>
      <c r="D19" s="74"/>
    </row>
    <row r="20" spans="1:4" ht="12.75" customHeight="1" x14ac:dyDescent="0.25">
      <c r="A20" s="222" t="s">
        <v>77</v>
      </c>
      <c r="B20" s="219"/>
      <c r="C20" s="219"/>
      <c r="D20" s="74"/>
    </row>
    <row r="21" spans="1:4" ht="12.75" customHeight="1" x14ac:dyDescent="0.25">
      <c r="A21" s="222" t="s">
        <v>78</v>
      </c>
      <c r="B21" s="219"/>
      <c r="C21" s="219"/>
      <c r="D21" s="74"/>
    </row>
    <row r="22" spans="1:4" ht="12.75" customHeight="1" x14ac:dyDescent="0.25">
      <c r="A22" s="222" t="s">
        <v>79</v>
      </c>
      <c r="B22" s="219"/>
      <c r="C22" s="219"/>
      <c r="D22" s="74"/>
    </row>
    <row r="23" spans="1:4" ht="12.75" customHeight="1" x14ac:dyDescent="0.25">
      <c r="A23" s="222"/>
      <c r="B23" s="219"/>
      <c r="C23" s="219"/>
      <c r="D23" s="74"/>
    </row>
    <row r="24" spans="1:4" ht="12.75" customHeight="1" x14ac:dyDescent="0.3">
      <c r="A24" s="224" t="s">
        <v>149</v>
      </c>
      <c r="B24" s="219"/>
      <c r="C24" s="219"/>
      <c r="D24" s="74"/>
    </row>
    <row r="25" spans="1:4" ht="12.75" customHeight="1" x14ac:dyDescent="0.25">
      <c r="A25" s="222"/>
      <c r="B25" s="219"/>
      <c r="C25" s="219"/>
      <c r="D25" s="74"/>
    </row>
    <row r="26" spans="1:4" ht="12.75" customHeight="1" x14ac:dyDescent="0.25">
      <c r="A26" s="222" t="s">
        <v>143</v>
      </c>
      <c r="B26" s="219"/>
      <c r="C26" s="219"/>
      <c r="D26" s="74"/>
    </row>
    <row r="27" spans="1:4" ht="12.75" customHeight="1" x14ac:dyDescent="0.25">
      <c r="A27" s="222" t="s">
        <v>144</v>
      </c>
      <c r="B27" s="219"/>
      <c r="C27" s="219"/>
      <c r="D27" s="74"/>
    </row>
    <row r="28" spans="1:4" ht="12.75" customHeight="1" x14ac:dyDescent="0.25">
      <c r="A28" s="222" t="s">
        <v>145</v>
      </c>
      <c r="B28" s="219"/>
      <c r="C28" s="219"/>
      <c r="D28" s="74"/>
    </row>
    <row r="29" spans="1:4" ht="12.75" customHeight="1" x14ac:dyDescent="0.25">
      <c r="A29" s="222" t="s">
        <v>146</v>
      </c>
      <c r="B29" s="219"/>
      <c r="C29" s="219"/>
      <c r="D29" s="74"/>
    </row>
    <row r="30" spans="1:4" ht="12.75" customHeight="1" x14ac:dyDescent="0.25">
      <c r="A30" s="222" t="s">
        <v>147</v>
      </c>
      <c r="B30" s="219"/>
      <c r="C30" s="219"/>
      <c r="D30" s="74"/>
    </row>
    <row r="31" spans="1:4" ht="12.75" customHeight="1" x14ac:dyDescent="0.25">
      <c r="A31" s="228"/>
      <c r="B31" s="219"/>
      <c r="C31" s="219"/>
      <c r="D31" s="74"/>
    </row>
    <row r="32" spans="1:4" ht="12.75" customHeight="1" x14ac:dyDescent="0.25">
      <c r="A32" s="222"/>
      <c r="B32" s="219"/>
      <c r="C32" s="219"/>
      <c r="D32" s="74"/>
    </row>
    <row r="33" spans="1:4" ht="12.75" customHeight="1" x14ac:dyDescent="0.25">
      <c r="A33" s="222" t="s">
        <v>80</v>
      </c>
      <c r="B33" s="218" t="s">
        <v>81</v>
      </c>
      <c r="C33" s="218" t="s">
        <v>167</v>
      </c>
      <c r="D33" s="72"/>
    </row>
    <row r="34" spans="1:4" ht="12.75" customHeight="1" x14ac:dyDescent="0.25">
      <c r="A34" s="228" t="s">
        <v>166</v>
      </c>
      <c r="B34" s="219"/>
      <c r="C34" s="216" t="str">
        <f>B12</f>
        <v>…………………………………………………..</v>
      </c>
      <c r="D34" s="74"/>
    </row>
    <row r="35" spans="1:4" ht="12.75" customHeight="1" x14ac:dyDescent="0.25">
      <c r="A35" s="228" t="s">
        <v>163</v>
      </c>
      <c r="B35" s="219"/>
      <c r="C35" s="216"/>
      <c r="D35" s="74"/>
    </row>
    <row r="36" spans="1:4" ht="12.75" customHeight="1" x14ac:dyDescent="0.25">
      <c r="A36" s="222" t="s">
        <v>162</v>
      </c>
      <c r="B36" s="219"/>
      <c r="C36" s="219"/>
      <c r="D36" s="74"/>
    </row>
    <row r="37" spans="1:4" ht="12.75" customHeight="1" x14ac:dyDescent="0.25">
      <c r="A37" s="229" t="s">
        <v>82</v>
      </c>
      <c r="B37" s="219"/>
      <c r="C37" s="216"/>
      <c r="D37" s="75"/>
    </row>
    <row r="38" spans="1:4" ht="12.75" customHeight="1" x14ac:dyDescent="0.25">
      <c r="A38" s="222"/>
      <c r="B38" s="219"/>
      <c r="C38" s="230"/>
      <c r="D38" s="76"/>
    </row>
    <row r="39" spans="1:4" ht="12.75" customHeight="1" x14ac:dyDescent="0.25">
      <c r="A39" s="222"/>
      <c r="B39" s="219"/>
      <c r="C39" s="219"/>
      <c r="D39" s="72"/>
    </row>
    <row r="40" spans="1:4" ht="12.75" customHeight="1" x14ac:dyDescent="0.25">
      <c r="A40" s="222" t="s">
        <v>81</v>
      </c>
      <c r="B40" s="219"/>
      <c r="C40" s="216"/>
      <c r="D40" s="77"/>
    </row>
    <row r="41" spans="1:4" ht="12.75" customHeight="1" thickBot="1" x14ac:dyDescent="0.3">
      <c r="A41" s="231"/>
      <c r="B41" s="232"/>
      <c r="C41" s="232"/>
      <c r="D41" s="78"/>
    </row>
    <row r="42" spans="1:4" ht="12.75" customHeight="1" x14ac:dyDescent="0.25"/>
    <row r="43" spans="1:4" s="79" customFormat="1" ht="12.75" customHeight="1" x14ac:dyDescent="0.25"/>
    <row r="44" spans="1:4" s="80" customFormat="1" ht="31.5" customHeight="1" x14ac:dyDescent="0.25"/>
    <row r="55" ht="7.5" customHeight="1" x14ac:dyDescent="0.25"/>
  </sheetData>
  <pageMargins left="0.23622047244094491" right="0.19685039370078741" top="0.55118110236220474" bottom="0.59055118110236227" header="0.15748031496062992" footer="0.15748031496062992"/>
  <pageSetup paperSize="9" orientation="landscape" r:id="rId1"/>
  <headerFooter alignWithMargins="0">
    <oddHeader>&amp;L&amp;"Arial,Vet"Aanvraag cofinanciering projecten PDPO 2014 - 2020 Leader</oddHeader>
    <oddFooter>&amp;LVersie 1.0&amp;R&amp;N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S42"/>
  <sheetViews>
    <sheetView zoomScale="70" zoomScaleNormal="70" workbookViewId="0">
      <pane ySplit="11" topLeftCell="A27" activePane="bottomLeft" state="frozen"/>
      <selection activeCell="E11" sqref="E11"/>
      <selection pane="bottomLeft" activeCell="I25" sqref="I25"/>
    </sheetView>
  </sheetViews>
  <sheetFormatPr defaultRowHeight="13.2" x14ac:dyDescent="0.25"/>
  <cols>
    <col min="1" max="1" width="6.6640625" style="80" customWidth="1"/>
    <col min="2" max="2" width="15.33203125" style="80" customWidth="1"/>
    <col min="3" max="3" width="24" style="80" customWidth="1"/>
    <col min="4" max="4" width="13.109375" style="100" customWidth="1"/>
    <col min="5" max="5" width="16.5546875" style="100" customWidth="1"/>
    <col min="6" max="6" width="12.33203125" style="100" customWidth="1"/>
    <col min="7" max="7" width="13.109375" style="100" customWidth="1"/>
    <col min="8" max="8" width="17.109375" style="100" customWidth="1"/>
    <col min="9" max="9" width="18.44140625" style="100" customWidth="1"/>
    <col min="10" max="10" width="13" style="101" customWidth="1"/>
    <col min="11" max="11" width="19.109375" style="102" customWidth="1"/>
    <col min="12" max="12" width="13.33203125" style="80" customWidth="1"/>
    <col min="13" max="13" width="17" style="80" bestFit="1" customWidth="1"/>
    <col min="14" max="14" width="15.5546875" style="80" bestFit="1" customWidth="1"/>
    <col min="15" max="16" width="13.88671875" style="80" bestFit="1" customWidth="1"/>
    <col min="17" max="18" width="17.88671875" style="80" bestFit="1" customWidth="1"/>
    <col min="19" max="19" width="10.5546875" style="80" bestFit="1" customWidth="1"/>
    <col min="20" max="256" width="9.109375" style="80"/>
    <col min="257" max="257" width="6.33203125" style="80" customWidth="1"/>
    <col min="258" max="258" width="35.6640625" style="80" customWidth="1"/>
    <col min="259" max="259" width="35" style="80" customWidth="1"/>
    <col min="260" max="260" width="13.6640625" style="80" customWidth="1"/>
    <col min="261" max="261" width="15.109375" style="80" customWidth="1"/>
    <col min="262" max="262" width="13.5546875" style="80" customWidth="1"/>
    <col min="263" max="263" width="15.5546875" style="80" customWidth="1"/>
    <col min="264" max="264" width="17.6640625" style="80" customWidth="1"/>
    <col min="265" max="265" width="9.88671875" style="80" customWidth="1"/>
    <col min="266" max="266" width="17.44140625" style="80" customWidth="1"/>
    <col min="267" max="267" width="16" style="80" customWidth="1"/>
    <col min="268" max="512" width="9.109375" style="80"/>
    <col min="513" max="513" width="6.33203125" style="80" customWidth="1"/>
    <col min="514" max="514" width="35.6640625" style="80" customWidth="1"/>
    <col min="515" max="515" width="35" style="80" customWidth="1"/>
    <col min="516" max="516" width="13.6640625" style="80" customWidth="1"/>
    <col min="517" max="517" width="15.109375" style="80" customWidth="1"/>
    <col min="518" max="518" width="13.5546875" style="80" customWidth="1"/>
    <col min="519" max="519" width="15.5546875" style="80" customWidth="1"/>
    <col min="520" max="520" width="17.6640625" style="80" customWidth="1"/>
    <col min="521" max="521" width="9.88671875" style="80" customWidth="1"/>
    <col min="522" max="522" width="17.44140625" style="80" customWidth="1"/>
    <col min="523" max="523" width="16" style="80" customWidth="1"/>
    <col min="524" max="768" width="9.109375" style="80"/>
    <col min="769" max="769" width="6.33203125" style="80" customWidth="1"/>
    <col min="770" max="770" width="35.6640625" style="80" customWidth="1"/>
    <col min="771" max="771" width="35" style="80" customWidth="1"/>
    <col min="772" max="772" width="13.6640625" style="80" customWidth="1"/>
    <col min="773" max="773" width="15.109375" style="80" customWidth="1"/>
    <col min="774" max="774" width="13.5546875" style="80" customWidth="1"/>
    <col min="775" max="775" width="15.5546875" style="80" customWidth="1"/>
    <col min="776" max="776" width="17.6640625" style="80" customWidth="1"/>
    <col min="777" max="777" width="9.88671875" style="80" customWidth="1"/>
    <col min="778" max="778" width="17.44140625" style="80" customWidth="1"/>
    <col min="779" max="779" width="16" style="80" customWidth="1"/>
    <col min="780" max="1024" width="9.109375" style="80"/>
    <col min="1025" max="1025" width="6.33203125" style="80" customWidth="1"/>
    <col min="1026" max="1026" width="35.6640625" style="80" customWidth="1"/>
    <col min="1027" max="1027" width="35" style="80" customWidth="1"/>
    <col min="1028" max="1028" width="13.6640625" style="80" customWidth="1"/>
    <col min="1029" max="1029" width="15.109375" style="80" customWidth="1"/>
    <col min="1030" max="1030" width="13.5546875" style="80" customWidth="1"/>
    <col min="1031" max="1031" width="15.5546875" style="80" customWidth="1"/>
    <col min="1032" max="1032" width="17.6640625" style="80" customWidth="1"/>
    <col min="1033" max="1033" width="9.88671875" style="80" customWidth="1"/>
    <col min="1034" max="1034" width="17.44140625" style="80" customWidth="1"/>
    <col min="1035" max="1035" width="16" style="80" customWidth="1"/>
    <col min="1036" max="1280" width="9.109375" style="80"/>
    <col min="1281" max="1281" width="6.33203125" style="80" customWidth="1"/>
    <col min="1282" max="1282" width="35.6640625" style="80" customWidth="1"/>
    <col min="1283" max="1283" width="35" style="80" customWidth="1"/>
    <col min="1284" max="1284" width="13.6640625" style="80" customWidth="1"/>
    <col min="1285" max="1285" width="15.109375" style="80" customWidth="1"/>
    <col min="1286" max="1286" width="13.5546875" style="80" customWidth="1"/>
    <col min="1287" max="1287" width="15.5546875" style="80" customWidth="1"/>
    <col min="1288" max="1288" width="17.6640625" style="80" customWidth="1"/>
    <col min="1289" max="1289" width="9.88671875" style="80" customWidth="1"/>
    <col min="1290" max="1290" width="17.44140625" style="80" customWidth="1"/>
    <col min="1291" max="1291" width="16" style="80" customWidth="1"/>
    <col min="1292" max="1536" width="9.109375" style="80"/>
    <col min="1537" max="1537" width="6.33203125" style="80" customWidth="1"/>
    <col min="1538" max="1538" width="35.6640625" style="80" customWidth="1"/>
    <col min="1539" max="1539" width="35" style="80" customWidth="1"/>
    <col min="1540" max="1540" width="13.6640625" style="80" customWidth="1"/>
    <col min="1541" max="1541" width="15.109375" style="80" customWidth="1"/>
    <col min="1542" max="1542" width="13.5546875" style="80" customWidth="1"/>
    <col min="1543" max="1543" width="15.5546875" style="80" customWidth="1"/>
    <col min="1544" max="1544" width="17.6640625" style="80" customWidth="1"/>
    <col min="1545" max="1545" width="9.88671875" style="80" customWidth="1"/>
    <col min="1546" max="1546" width="17.44140625" style="80" customWidth="1"/>
    <col min="1547" max="1547" width="16" style="80" customWidth="1"/>
    <col min="1548" max="1792" width="9.109375" style="80"/>
    <col min="1793" max="1793" width="6.33203125" style="80" customWidth="1"/>
    <col min="1794" max="1794" width="35.6640625" style="80" customWidth="1"/>
    <col min="1795" max="1795" width="35" style="80" customWidth="1"/>
    <col min="1796" max="1796" width="13.6640625" style="80" customWidth="1"/>
    <col min="1797" max="1797" width="15.109375" style="80" customWidth="1"/>
    <col min="1798" max="1798" width="13.5546875" style="80" customWidth="1"/>
    <col min="1799" max="1799" width="15.5546875" style="80" customWidth="1"/>
    <col min="1800" max="1800" width="17.6640625" style="80" customWidth="1"/>
    <col min="1801" max="1801" width="9.88671875" style="80" customWidth="1"/>
    <col min="1802" max="1802" width="17.44140625" style="80" customWidth="1"/>
    <col min="1803" max="1803" width="16" style="80" customWidth="1"/>
    <col min="1804" max="2048" width="9.109375" style="80"/>
    <col min="2049" max="2049" width="6.33203125" style="80" customWidth="1"/>
    <col min="2050" max="2050" width="35.6640625" style="80" customWidth="1"/>
    <col min="2051" max="2051" width="35" style="80" customWidth="1"/>
    <col min="2052" max="2052" width="13.6640625" style="80" customWidth="1"/>
    <col min="2053" max="2053" width="15.109375" style="80" customWidth="1"/>
    <col min="2054" max="2054" width="13.5546875" style="80" customWidth="1"/>
    <col min="2055" max="2055" width="15.5546875" style="80" customWidth="1"/>
    <col min="2056" max="2056" width="17.6640625" style="80" customWidth="1"/>
    <col min="2057" max="2057" width="9.88671875" style="80" customWidth="1"/>
    <col min="2058" max="2058" width="17.44140625" style="80" customWidth="1"/>
    <col min="2059" max="2059" width="16" style="80" customWidth="1"/>
    <col min="2060" max="2304" width="9.109375" style="80"/>
    <col min="2305" max="2305" width="6.33203125" style="80" customWidth="1"/>
    <col min="2306" max="2306" width="35.6640625" style="80" customWidth="1"/>
    <col min="2307" max="2307" width="35" style="80" customWidth="1"/>
    <col min="2308" max="2308" width="13.6640625" style="80" customWidth="1"/>
    <col min="2309" max="2309" width="15.109375" style="80" customWidth="1"/>
    <col min="2310" max="2310" width="13.5546875" style="80" customWidth="1"/>
    <col min="2311" max="2311" width="15.5546875" style="80" customWidth="1"/>
    <col min="2312" max="2312" width="17.6640625" style="80" customWidth="1"/>
    <col min="2313" max="2313" width="9.88671875" style="80" customWidth="1"/>
    <col min="2314" max="2314" width="17.44140625" style="80" customWidth="1"/>
    <col min="2315" max="2315" width="16" style="80" customWidth="1"/>
    <col min="2316" max="2560" width="9.109375" style="80"/>
    <col min="2561" max="2561" width="6.33203125" style="80" customWidth="1"/>
    <col min="2562" max="2562" width="35.6640625" style="80" customWidth="1"/>
    <col min="2563" max="2563" width="35" style="80" customWidth="1"/>
    <col min="2564" max="2564" width="13.6640625" style="80" customWidth="1"/>
    <col min="2565" max="2565" width="15.109375" style="80" customWidth="1"/>
    <col min="2566" max="2566" width="13.5546875" style="80" customWidth="1"/>
    <col min="2567" max="2567" width="15.5546875" style="80" customWidth="1"/>
    <col min="2568" max="2568" width="17.6640625" style="80" customWidth="1"/>
    <col min="2569" max="2569" width="9.88671875" style="80" customWidth="1"/>
    <col min="2570" max="2570" width="17.44140625" style="80" customWidth="1"/>
    <col min="2571" max="2571" width="16" style="80" customWidth="1"/>
    <col min="2572" max="2816" width="9.109375" style="80"/>
    <col min="2817" max="2817" width="6.33203125" style="80" customWidth="1"/>
    <col min="2818" max="2818" width="35.6640625" style="80" customWidth="1"/>
    <col min="2819" max="2819" width="35" style="80" customWidth="1"/>
    <col min="2820" max="2820" width="13.6640625" style="80" customWidth="1"/>
    <col min="2821" max="2821" width="15.109375" style="80" customWidth="1"/>
    <col min="2822" max="2822" width="13.5546875" style="80" customWidth="1"/>
    <col min="2823" max="2823" width="15.5546875" style="80" customWidth="1"/>
    <col min="2824" max="2824" width="17.6640625" style="80" customWidth="1"/>
    <col min="2825" max="2825" width="9.88671875" style="80" customWidth="1"/>
    <col min="2826" max="2826" width="17.44140625" style="80" customWidth="1"/>
    <col min="2827" max="2827" width="16" style="80" customWidth="1"/>
    <col min="2828" max="3072" width="9.109375" style="80"/>
    <col min="3073" max="3073" width="6.33203125" style="80" customWidth="1"/>
    <col min="3074" max="3074" width="35.6640625" style="80" customWidth="1"/>
    <col min="3075" max="3075" width="35" style="80" customWidth="1"/>
    <col min="3076" max="3076" width="13.6640625" style="80" customWidth="1"/>
    <col min="3077" max="3077" width="15.109375" style="80" customWidth="1"/>
    <col min="3078" max="3078" width="13.5546875" style="80" customWidth="1"/>
    <col min="3079" max="3079" width="15.5546875" style="80" customWidth="1"/>
    <col min="3080" max="3080" width="17.6640625" style="80" customWidth="1"/>
    <col min="3081" max="3081" width="9.88671875" style="80" customWidth="1"/>
    <col min="3082" max="3082" width="17.44140625" style="80" customWidth="1"/>
    <col min="3083" max="3083" width="16" style="80" customWidth="1"/>
    <col min="3084" max="3328" width="9.109375" style="80"/>
    <col min="3329" max="3329" width="6.33203125" style="80" customWidth="1"/>
    <col min="3330" max="3330" width="35.6640625" style="80" customWidth="1"/>
    <col min="3331" max="3331" width="35" style="80" customWidth="1"/>
    <col min="3332" max="3332" width="13.6640625" style="80" customWidth="1"/>
    <col min="3333" max="3333" width="15.109375" style="80" customWidth="1"/>
    <col min="3334" max="3334" width="13.5546875" style="80" customWidth="1"/>
    <col min="3335" max="3335" width="15.5546875" style="80" customWidth="1"/>
    <col min="3336" max="3336" width="17.6640625" style="80" customWidth="1"/>
    <col min="3337" max="3337" width="9.88671875" style="80" customWidth="1"/>
    <col min="3338" max="3338" width="17.44140625" style="80" customWidth="1"/>
    <col min="3339" max="3339" width="16" style="80" customWidth="1"/>
    <col min="3340" max="3584" width="9.109375" style="80"/>
    <col min="3585" max="3585" width="6.33203125" style="80" customWidth="1"/>
    <col min="3586" max="3586" width="35.6640625" style="80" customWidth="1"/>
    <col min="3587" max="3587" width="35" style="80" customWidth="1"/>
    <col min="3588" max="3588" width="13.6640625" style="80" customWidth="1"/>
    <col min="3589" max="3589" width="15.109375" style="80" customWidth="1"/>
    <col min="3590" max="3590" width="13.5546875" style="80" customWidth="1"/>
    <col min="3591" max="3591" width="15.5546875" style="80" customWidth="1"/>
    <col min="3592" max="3592" width="17.6640625" style="80" customWidth="1"/>
    <col min="3593" max="3593" width="9.88671875" style="80" customWidth="1"/>
    <col min="3594" max="3594" width="17.44140625" style="80" customWidth="1"/>
    <col min="3595" max="3595" width="16" style="80" customWidth="1"/>
    <col min="3596" max="3840" width="9.109375" style="80"/>
    <col min="3841" max="3841" width="6.33203125" style="80" customWidth="1"/>
    <col min="3842" max="3842" width="35.6640625" style="80" customWidth="1"/>
    <col min="3843" max="3843" width="35" style="80" customWidth="1"/>
    <col min="3844" max="3844" width="13.6640625" style="80" customWidth="1"/>
    <col min="3845" max="3845" width="15.109375" style="80" customWidth="1"/>
    <col min="3846" max="3846" width="13.5546875" style="80" customWidth="1"/>
    <col min="3847" max="3847" width="15.5546875" style="80" customWidth="1"/>
    <col min="3848" max="3848" width="17.6640625" style="80" customWidth="1"/>
    <col min="3849" max="3849" width="9.88671875" style="80" customWidth="1"/>
    <col min="3850" max="3850" width="17.44140625" style="80" customWidth="1"/>
    <col min="3851" max="3851" width="16" style="80" customWidth="1"/>
    <col min="3852" max="4096" width="9.109375" style="80"/>
    <col min="4097" max="4097" width="6.33203125" style="80" customWidth="1"/>
    <col min="4098" max="4098" width="35.6640625" style="80" customWidth="1"/>
    <col min="4099" max="4099" width="35" style="80" customWidth="1"/>
    <col min="4100" max="4100" width="13.6640625" style="80" customWidth="1"/>
    <col min="4101" max="4101" width="15.109375" style="80" customWidth="1"/>
    <col min="4102" max="4102" width="13.5546875" style="80" customWidth="1"/>
    <col min="4103" max="4103" width="15.5546875" style="80" customWidth="1"/>
    <col min="4104" max="4104" width="17.6640625" style="80" customWidth="1"/>
    <col min="4105" max="4105" width="9.88671875" style="80" customWidth="1"/>
    <col min="4106" max="4106" width="17.44140625" style="80" customWidth="1"/>
    <col min="4107" max="4107" width="16" style="80" customWidth="1"/>
    <col min="4108" max="4352" width="9.109375" style="80"/>
    <col min="4353" max="4353" width="6.33203125" style="80" customWidth="1"/>
    <col min="4354" max="4354" width="35.6640625" style="80" customWidth="1"/>
    <col min="4355" max="4355" width="35" style="80" customWidth="1"/>
    <col min="4356" max="4356" width="13.6640625" style="80" customWidth="1"/>
    <col min="4357" max="4357" width="15.109375" style="80" customWidth="1"/>
    <col min="4358" max="4358" width="13.5546875" style="80" customWidth="1"/>
    <col min="4359" max="4359" width="15.5546875" style="80" customWidth="1"/>
    <col min="4360" max="4360" width="17.6640625" style="80" customWidth="1"/>
    <col min="4361" max="4361" width="9.88671875" style="80" customWidth="1"/>
    <col min="4362" max="4362" width="17.44140625" style="80" customWidth="1"/>
    <col min="4363" max="4363" width="16" style="80" customWidth="1"/>
    <col min="4364" max="4608" width="9.109375" style="80"/>
    <col min="4609" max="4609" width="6.33203125" style="80" customWidth="1"/>
    <col min="4610" max="4610" width="35.6640625" style="80" customWidth="1"/>
    <col min="4611" max="4611" width="35" style="80" customWidth="1"/>
    <col min="4612" max="4612" width="13.6640625" style="80" customWidth="1"/>
    <col min="4613" max="4613" width="15.109375" style="80" customWidth="1"/>
    <col min="4614" max="4614" width="13.5546875" style="80" customWidth="1"/>
    <col min="4615" max="4615" width="15.5546875" style="80" customWidth="1"/>
    <col min="4616" max="4616" width="17.6640625" style="80" customWidth="1"/>
    <col min="4617" max="4617" width="9.88671875" style="80" customWidth="1"/>
    <col min="4618" max="4618" width="17.44140625" style="80" customWidth="1"/>
    <col min="4619" max="4619" width="16" style="80" customWidth="1"/>
    <col min="4620" max="4864" width="9.109375" style="80"/>
    <col min="4865" max="4865" width="6.33203125" style="80" customWidth="1"/>
    <col min="4866" max="4866" width="35.6640625" style="80" customWidth="1"/>
    <col min="4867" max="4867" width="35" style="80" customWidth="1"/>
    <col min="4868" max="4868" width="13.6640625" style="80" customWidth="1"/>
    <col min="4869" max="4869" width="15.109375" style="80" customWidth="1"/>
    <col min="4870" max="4870" width="13.5546875" style="80" customWidth="1"/>
    <col min="4871" max="4871" width="15.5546875" style="80" customWidth="1"/>
    <col min="4872" max="4872" width="17.6640625" style="80" customWidth="1"/>
    <col min="4873" max="4873" width="9.88671875" style="80" customWidth="1"/>
    <col min="4874" max="4874" width="17.44140625" style="80" customWidth="1"/>
    <col min="4875" max="4875" width="16" style="80" customWidth="1"/>
    <col min="4876" max="5120" width="9.109375" style="80"/>
    <col min="5121" max="5121" width="6.33203125" style="80" customWidth="1"/>
    <col min="5122" max="5122" width="35.6640625" style="80" customWidth="1"/>
    <col min="5123" max="5123" width="35" style="80" customWidth="1"/>
    <col min="5124" max="5124" width="13.6640625" style="80" customWidth="1"/>
    <col min="5125" max="5125" width="15.109375" style="80" customWidth="1"/>
    <col min="5126" max="5126" width="13.5546875" style="80" customWidth="1"/>
    <col min="5127" max="5127" width="15.5546875" style="80" customWidth="1"/>
    <col min="5128" max="5128" width="17.6640625" style="80" customWidth="1"/>
    <col min="5129" max="5129" width="9.88671875" style="80" customWidth="1"/>
    <col min="5130" max="5130" width="17.44140625" style="80" customWidth="1"/>
    <col min="5131" max="5131" width="16" style="80" customWidth="1"/>
    <col min="5132" max="5376" width="9.109375" style="80"/>
    <col min="5377" max="5377" width="6.33203125" style="80" customWidth="1"/>
    <col min="5378" max="5378" width="35.6640625" style="80" customWidth="1"/>
    <col min="5379" max="5379" width="35" style="80" customWidth="1"/>
    <col min="5380" max="5380" width="13.6640625" style="80" customWidth="1"/>
    <col min="5381" max="5381" width="15.109375" style="80" customWidth="1"/>
    <col min="5382" max="5382" width="13.5546875" style="80" customWidth="1"/>
    <col min="5383" max="5383" width="15.5546875" style="80" customWidth="1"/>
    <col min="5384" max="5384" width="17.6640625" style="80" customWidth="1"/>
    <col min="5385" max="5385" width="9.88671875" style="80" customWidth="1"/>
    <col min="5386" max="5386" width="17.44140625" style="80" customWidth="1"/>
    <col min="5387" max="5387" width="16" style="80" customWidth="1"/>
    <col min="5388" max="5632" width="9.109375" style="80"/>
    <col min="5633" max="5633" width="6.33203125" style="80" customWidth="1"/>
    <col min="5634" max="5634" width="35.6640625" style="80" customWidth="1"/>
    <col min="5635" max="5635" width="35" style="80" customWidth="1"/>
    <col min="5636" max="5636" width="13.6640625" style="80" customWidth="1"/>
    <col min="5637" max="5637" width="15.109375" style="80" customWidth="1"/>
    <col min="5638" max="5638" width="13.5546875" style="80" customWidth="1"/>
    <col min="5639" max="5639" width="15.5546875" style="80" customWidth="1"/>
    <col min="5640" max="5640" width="17.6640625" style="80" customWidth="1"/>
    <col min="5641" max="5641" width="9.88671875" style="80" customWidth="1"/>
    <col min="5642" max="5642" width="17.44140625" style="80" customWidth="1"/>
    <col min="5643" max="5643" width="16" style="80" customWidth="1"/>
    <col min="5644" max="5888" width="9.109375" style="80"/>
    <col min="5889" max="5889" width="6.33203125" style="80" customWidth="1"/>
    <col min="5890" max="5890" width="35.6640625" style="80" customWidth="1"/>
    <col min="5891" max="5891" width="35" style="80" customWidth="1"/>
    <col min="5892" max="5892" width="13.6640625" style="80" customWidth="1"/>
    <col min="5893" max="5893" width="15.109375" style="80" customWidth="1"/>
    <col min="5894" max="5894" width="13.5546875" style="80" customWidth="1"/>
    <col min="5895" max="5895" width="15.5546875" style="80" customWidth="1"/>
    <col min="5896" max="5896" width="17.6640625" style="80" customWidth="1"/>
    <col min="5897" max="5897" width="9.88671875" style="80" customWidth="1"/>
    <col min="5898" max="5898" width="17.44140625" style="80" customWidth="1"/>
    <col min="5899" max="5899" width="16" style="80" customWidth="1"/>
    <col min="5900" max="6144" width="9.109375" style="80"/>
    <col min="6145" max="6145" width="6.33203125" style="80" customWidth="1"/>
    <col min="6146" max="6146" width="35.6640625" style="80" customWidth="1"/>
    <col min="6147" max="6147" width="35" style="80" customWidth="1"/>
    <col min="6148" max="6148" width="13.6640625" style="80" customWidth="1"/>
    <col min="6149" max="6149" width="15.109375" style="80" customWidth="1"/>
    <col min="6150" max="6150" width="13.5546875" style="80" customWidth="1"/>
    <col min="6151" max="6151" width="15.5546875" style="80" customWidth="1"/>
    <col min="6152" max="6152" width="17.6640625" style="80" customWidth="1"/>
    <col min="6153" max="6153" width="9.88671875" style="80" customWidth="1"/>
    <col min="6154" max="6154" width="17.44140625" style="80" customWidth="1"/>
    <col min="6155" max="6155" width="16" style="80" customWidth="1"/>
    <col min="6156" max="6400" width="9.109375" style="80"/>
    <col min="6401" max="6401" width="6.33203125" style="80" customWidth="1"/>
    <col min="6402" max="6402" width="35.6640625" style="80" customWidth="1"/>
    <col min="6403" max="6403" width="35" style="80" customWidth="1"/>
    <col min="6404" max="6404" width="13.6640625" style="80" customWidth="1"/>
    <col min="6405" max="6405" width="15.109375" style="80" customWidth="1"/>
    <col min="6406" max="6406" width="13.5546875" style="80" customWidth="1"/>
    <col min="6407" max="6407" width="15.5546875" style="80" customWidth="1"/>
    <col min="6408" max="6408" width="17.6640625" style="80" customWidth="1"/>
    <col min="6409" max="6409" width="9.88671875" style="80" customWidth="1"/>
    <col min="6410" max="6410" width="17.44140625" style="80" customWidth="1"/>
    <col min="6411" max="6411" width="16" style="80" customWidth="1"/>
    <col min="6412" max="6656" width="9.109375" style="80"/>
    <col min="6657" max="6657" width="6.33203125" style="80" customWidth="1"/>
    <col min="6658" max="6658" width="35.6640625" style="80" customWidth="1"/>
    <col min="6659" max="6659" width="35" style="80" customWidth="1"/>
    <col min="6660" max="6660" width="13.6640625" style="80" customWidth="1"/>
    <col min="6661" max="6661" width="15.109375" style="80" customWidth="1"/>
    <col min="6662" max="6662" width="13.5546875" style="80" customWidth="1"/>
    <col min="6663" max="6663" width="15.5546875" style="80" customWidth="1"/>
    <col min="6664" max="6664" width="17.6640625" style="80" customWidth="1"/>
    <col min="6665" max="6665" width="9.88671875" style="80" customWidth="1"/>
    <col min="6666" max="6666" width="17.44140625" style="80" customWidth="1"/>
    <col min="6667" max="6667" width="16" style="80" customWidth="1"/>
    <col min="6668" max="6912" width="9.109375" style="80"/>
    <col min="6913" max="6913" width="6.33203125" style="80" customWidth="1"/>
    <col min="6914" max="6914" width="35.6640625" style="80" customWidth="1"/>
    <col min="6915" max="6915" width="35" style="80" customWidth="1"/>
    <col min="6916" max="6916" width="13.6640625" style="80" customWidth="1"/>
    <col min="6917" max="6917" width="15.109375" style="80" customWidth="1"/>
    <col min="6918" max="6918" width="13.5546875" style="80" customWidth="1"/>
    <col min="6919" max="6919" width="15.5546875" style="80" customWidth="1"/>
    <col min="6920" max="6920" width="17.6640625" style="80" customWidth="1"/>
    <col min="6921" max="6921" width="9.88671875" style="80" customWidth="1"/>
    <col min="6922" max="6922" width="17.44140625" style="80" customWidth="1"/>
    <col min="6923" max="6923" width="16" style="80" customWidth="1"/>
    <col min="6924" max="7168" width="9.109375" style="80"/>
    <col min="7169" max="7169" width="6.33203125" style="80" customWidth="1"/>
    <col min="7170" max="7170" width="35.6640625" style="80" customWidth="1"/>
    <col min="7171" max="7171" width="35" style="80" customWidth="1"/>
    <col min="7172" max="7172" width="13.6640625" style="80" customWidth="1"/>
    <col min="7173" max="7173" width="15.109375" style="80" customWidth="1"/>
    <col min="7174" max="7174" width="13.5546875" style="80" customWidth="1"/>
    <col min="7175" max="7175" width="15.5546875" style="80" customWidth="1"/>
    <col min="7176" max="7176" width="17.6640625" style="80" customWidth="1"/>
    <col min="7177" max="7177" width="9.88671875" style="80" customWidth="1"/>
    <col min="7178" max="7178" width="17.44140625" style="80" customWidth="1"/>
    <col min="7179" max="7179" width="16" style="80" customWidth="1"/>
    <col min="7180" max="7424" width="9.109375" style="80"/>
    <col min="7425" max="7425" width="6.33203125" style="80" customWidth="1"/>
    <col min="7426" max="7426" width="35.6640625" style="80" customWidth="1"/>
    <col min="7427" max="7427" width="35" style="80" customWidth="1"/>
    <col min="7428" max="7428" width="13.6640625" style="80" customWidth="1"/>
    <col min="7429" max="7429" width="15.109375" style="80" customWidth="1"/>
    <col min="7430" max="7430" width="13.5546875" style="80" customWidth="1"/>
    <col min="7431" max="7431" width="15.5546875" style="80" customWidth="1"/>
    <col min="7432" max="7432" width="17.6640625" style="80" customWidth="1"/>
    <col min="7433" max="7433" width="9.88671875" style="80" customWidth="1"/>
    <col min="7434" max="7434" width="17.44140625" style="80" customWidth="1"/>
    <col min="7435" max="7435" width="16" style="80" customWidth="1"/>
    <col min="7436" max="7680" width="9.109375" style="80"/>
    <col min="7681" max="7681" width="6.33203125" style="80" customWidth="1"/>
    <col min="7682" max="7682" width="35.6640625" style="80" customWidth="1"/>
    <col min="7683" max="7683" width="35" style="80" customWidth="1"/>
    <col min="7684" max="7684" width="13.6640625" style="80" customWidth="1"/>
    <col min="7685" max="7685" width="15.109375" style="80" customWidth="1"/>
    <col min="7686" max="7686" width="13.5546875" style="80" customWidth="1"/>
    <col min="7687" max="7687" width="15.5546875" style="80" customWidth="1"/>
    <col min="7688" max="7688" width="17.6640625" style="80" customWidth="1"/>
    <col min="7689" max="7689" width="9.88671875" style="80" customWidth="1"/>
    <col min="7690" max="7690" width="17.44140625" style="80" customWidth="1"/>
    <col min="7691" max="7691" width="16" style="80" customWidth="1"/>
    <col min="7692" max="7936" width="9.109375" style="80"/>
    <col min="7937" max="7937" width="6.33203125" style="80" customWidth="1"/>
    <col min="7938" max="7938" width="35.6640625" style="80" customWidth="1"/>
    <col min="7939" max="7939" width="35" style="80" customWidth="1"/>
    <col min="7940" max="7940" width="13.6640625" style="80" customWidth="1"/>
    <col min="7941" max="7941" width="15.109375" style="80" customWidth="1"/>
    <col min="7942" max="7942" width="13.5546875" style="80" customWidth="1"/>
    <col min="7943" max="7943" width="15.5546875" style="80" customWidth="1"/>
    <col min="7944" max="7944" width="17.6640625" style="80" customWidth="1"/>
    <col min="7945" max="7945" width="9.88671875" style="80" customWidth="1"/>
    <col min="7946" max="7946" width="17.44140625" style="80" customWidth="1"/>
    <col min="7947" max="7947" width="16" style="80" customWidth="1"/>
    <col min="7948" max="8192" width="9.109375" style="80"/>
    <col min="8193" max="8193" width="6.33203125" style="80" customWidth="1"/>
    <col min="8194" max="8194" width="35.6640625" style="80" customWidth="1"/>
    <col min="8195" max="8195" width="35" style="80" customWidth="1"/>
    <col min="8196" max="8196" width="13.6640625" style="80" customWidth="1"/>
    <col min="8197" max="8197" width="15.109375" style="80" customWidth="1"/>
    <col min="8198" max="8198" width="13.5546875" style="80" customWidth="1"/>
    <col min="8199" max="8199" width="15.5546875" style="80" customWidth="1"/>
    <col min="8200" max="8200" width="17.6640625" style="80" customWidth="1"/>
    <col min="8201" max="8201" width="9.88671875" style="80" customWidth="1"/>
    <col min="8202" max="8202" width="17.44140625" style="80" customWidth="1"/>
    <col min="8203" max="8203" width="16" style="80" customWidth="1"/>
    <col min="8204" max="8448" width="9.109375" style="80"/>
    <col min="8449" max="8449" width="6.33203125" style="80" customWidth="1"/>
    <col min="8450" max="8450" width="35.6640625" style="80" customWidth="1"/>
    <col min="8451" max="8451" width="35" style="80" customWidth="1"/>
    <col min="8452" max="8452" width="13.6640625" style="80" customWidth="1"/>
    <col min="8453" max="8453" width="15.109375" style="80" customWidth="1"/>
    <col min="8454" max="8454" width="13.5546875" style="80" customWidth="1"/>
    <col min="8455" max="8455" width="15.5546875" style="80" customWidth="1"/>
    <col min="8456" max="8456" width="17.6640625" style="80" customWidth="1"/>
    <col min="8457" max="8457" width="9.88671875" style="80" customWidth="1"/>
    <col min="8458" max="8458" width="17.44140625" style="80" customWidth="1"/>
    <col min="8459" max="8459" width="16" style="80" customWidth="1"/>
    <col min="8460" max="8704" width="9.109375" style="80"/>
    <col min="8705" max="8705" width="6.33203125" style="80" customWidth="1"/>
    <col min="8706" max="8706" width="35.6640625" style="80" customWidth="1"/>
    <col min="8707" max="8707" width="35" style="80" customWidth="1"/>
    <col min="8708" max="8708" width="13.6640625" style="80" customWidth="1"/>
    <col min="8709" max="8709" width="15.109375" style="80" customWidth="1"/>
    <col min="8710" max="8710" width="13.5546875" style="80" customWidth="1"/>
    <col min="8711" max="8711" width="15.5546875" style="80" customWidth="1"/>
    <col min="8712" max="8712" width="17.6640625" style="80" customWidth="1"/>
    <col min="8713" max="8713" width="9.88671875" style="80" customWidth="1"/>
    <col min="8714" max="8714" width="17.44140625" style="80" customWidth="1"/>
    <col min="8715" max="8715" width="16" style="80" customWidth="1"/>
    <col min="8716" max="8960" width="9.109375" style="80"/>
    <col min="8961" max="8961" width="6.33203125" style="80" customWidth="1"/>
    <col min="8962" max="8962" width="35.6640625" style="80" customWidth="1"/>
    <col min="8963" max="8963" width="35" style="80" customWidth="1"/>
    <col min="8964" max="8964" width="13.6640625" style="80" customWidth="1"/>
    <col min="8965" max="8965" width="15.109375" style="80" customWidth="1"/>
    <col min="8966" max="8966" width="13.5546875" style="80" customWidth="1"/>
    <col min="8967" max="8967" width="15.5546875" style="80" customWidth="1"/>
    <col min="8968" max="8968" width="17.6640625" style="80" customWidth="1"/>
    <col min="8969" max="8969" width="9.88671875" style="80" customWidth="1"/>
    <col min="8970" max="8970" width="17.44140625" style="80" customWidth="1"/>
    <col min="8971" max="8971" width="16" style="80" customWidth="1"/>
    <col min="8972" max="9216" width="9.109375" style="80"/>
    <col min="9217" max="9217" width="6.33203125" style="80" customWidth="1"/>
    <col min="9218" max="9218" width="35.6640625" style="80" customWidth="1"/>
    <col min="9219" max="9219" width="35" style="80" customWidth="1"/>
    <col min="9220" max="9220" width="13.6640625" style="80" customWidth="1"/>
    <col min="9221" max="9221" width="15.109375" style="80" customWidth="1"/>
    <col min="9222" max="9222" width="13.5546875" style="80" customWidth="1"/>
    <col min="9223" max="9223" width="15.5546875" style="80" customWidth="1"/>
    <col min="9224" max="9224" width="17.6640625" style="80" customWidth="1"/>
    <col min="9225" max="9225" width="9.88671875" style="80" customWidth="1"/>
    <col min="9226" max="9226" width="17.44140625" style="80" customWidth="1"/>
    <col min="9227" max="9227" width="16" style="80" customWidth="1"/>
    <col min="9228" max="9472" width="9.109375" style="80"/>
    <col min="9473" max="9473" width="6.33203125" style="80" customWidth="1"/>
    <col min="9474" max="9474" width="35.6640625" style="80" customWidth="1"/>
    <col min="9475" max="9475" width="35" style="80" customWidth="1"/>
    <col min="9476" max="9476" width="13.6640625" style="80" customWidth="1"/>
    <col min="9477" max="9477" width="15.109375" style="80" customWidth="1"/>
    <col min="9478" max="9478" width="13.5546875" style="80" customWidth="1"/>
    <col min="9479" max="9479" width="15.5546875" style="80" customWidth="1"/>
    <col min="9480" max="9480" width="17.6640625" style="80" customWidth="1"/>
    <col min="9481" max="9481" width="9.88671875" style="80" customWidth="1"/>
    <col min="9482" max="9482" width="17.44140625" style="80" customWidth="1"/>
    <col min="9483" max="9483" width="16" style="80" customWidth="1"/>
    <col min="9484" max="9728" width="9.109375" style="80"/>
    <col min="9729" max="9729" width="6.33203125" style="80" customWidth="1"/>
    <col min="9730" max="9730" width="35.6640625" style="80" customWidth="1"/>
    <col min="9731" max="9731" width="35" style="80" customWidth="1"/>
    <col min="9732" max="9732" width="13.6640625" style="80" customWidth="1"/>
    <col min="9733" max="9733" width="15.109375" style="80" customWidth="1"/>
    <col min="9734" max="9734" width="13.5546875" style="80" customWidth="1"/>
    <col min="9735" max="9735" width="15.5546875" style="80" customWidth="1"/>
    <col min="9736" max="9736" width="17.6640625" style="80" customWidth="1"/>
    <col min="9737" max="9737" width="9.88671875" style="80" customWidth="1"/>
    <col min="9738" max="9738" width="17.44140625" style="80" customWidth="1"/>
    <col min="9739" max="9739" width="16" style="80" customWidth="1"/>
    <col min="9740" max="9984" width="9.109375" style="80"/>
    <col min="9985" max="9985" width="6.33203125" style="80" customWidth="1"/>
    <col min="9986" max="9986" width="35.6640625" style="80" customWidth="1"/>
    <col min="9987" max="9987" width="35" style="80" customWidth="1"/>
    <col min="9988" max="9988" width="13.6640625" style="80" customWidth="1"/>
    <col min="9989" max="9989" width="15.109375" style="80" customWidth="1"/>
    <col min="9990" max="9990" width="13.5546875" style="80" customWidth="1"/>
    <col min="9991" max="9991" width="15.5546875" style="80" customWidth="1"/>
    <col min="9992" max="9992" width="17.6640625" style="80" customWidth="1"/>
    <col min="9993" max="9993" width="9.88671875" style="80" customWidth="1"/>
    <col min="9994" max="9994" width="17.44140625" style="80" customWidth="1"/>
    <col min="9995" max="9995" width="16" style="80" customWidth="1"/>
    <col min="9996" max="10240" width="9.109375" style="80"/>
    <col min="10241" max="10241" width="6.33203125" style="80" customWidth="1"/>
    <col min="10242" max="10242" width="35.6640625" style="80" customWidth="1"/>
    <col min="10243" max="10243" width="35" style="80" customWidth="1"/>
    <col min="10244" max="10244" width="13.6640625" style="80" customWidth="1"/>
    <col min="10245" max="10245" width="15.109375" style="80" customWidth="1"/>
    <col min="10246" max="10246" width="13.5546875" style="80" customWidth="1"/>
    <col min="10247" max="10247" width="15.5546875" style="80" customWidth="1"/>
    <col min="10248" max="10248" width="17.6640625" style="80" customWidth="1"/>
    <col min="10249" max="10249" width="9.88671875" style="80" customWidth="1"/>
    <col min="10250" max="10250" width="17.44140625" style="80" customWidth="1"/>
    <col min="10251" max="10251" width="16" style="80" customWidth="1"/>
    <col min="10252" max="10496" width="9.109375" style="80"/>
    <col min="10497" max="10497" width="6.33203125" style="80" customWidth="1"/>
    <col min="10498" max="10498" width="35.6640625" style="80" customWidth="1"/>
    <col min="10499" max="10499" width="35" style="80" customWidth="1"/>
    <col min="10500" max="10500" width="13.6640625" style="80" customWidth="1"/>
    <col min="10501" max="10501" width="15.109375" style="80" customWidth="1"/>
    <col min="10502" max="10502" width="13.5546875" style="80" customWidth="1"/>
    <col min="10503" max="10503" width="15.5546875" style="80" customWidth="1"/>
    <col min="10504" max="10504" width="17.6640625" style="80" customWidth="1"/>
    <col min="10505" max="10505" width="9.88671875" style="80" customWidth="1"/>
    <col min="10506" max="10506" width="17.44140625" style="80" customWidth="1"/>
    <col min="10507" max="10507" width="16" style="80" customWidth="1"/>
    <col min="10508" max="10752" width="9.109375" style="80"/>
    <col min="10753" max="10753" width="6.33203125" style="80" customWidth="1"/>
    <col min="10754" max="10754" width="35.6640625" style="80" customWidth="1"/>
    <col min="10755" max="10755" width="35" style="80" customWidth="1"/>
    <col min="10756" max="10756" width="13.6640625" style="80" customWidth="1"/>
    <col min="10757" max="10757" width="15.109375" style="80" customWidth="1"/>
    <col min="10758" max="10758" width="13.5546875" style="80" customWidth="1"/>
    <col min="10759" max="10759" width="15.5546875" style="80" customWidth="1"/>
    <col min="10760" max="10760" width="17.6640625" style="80" customWidth="1"/>
    <col min="10761" max="10761" width="9.88671875" style="80" customWidth="1"/>
    <col min="10762" max="10762" width="17.44140625" style="80" customWidth="1"/>
    <col min="10763" max="10763" width="16" style="80" customWidth="1"/>
    <col min="10764" max="11008" width="9.109375" style="80"/>
    <col min="11009" max="11009" width="6.33203125" style="80" customWidth="1"/>
    <col min="11010" max="11010" width="35.6640625" style="80" customWidth="1"/>
    <col min="11011" max="11011" width="35" style="80" customWidth="1"/>
    <col min="11012" max="11012" width="13.6640625" style="80" customWidth="1"/>
    <col min="11013" max="11013" width="15.109375" style="80" customWidth="1"/>
    <col min="11014" max="11014" width="13.5546875" style="80" customWidth="1"/>
    <col min="11015" max="11015" width="15.5546875" style="80" customWidth="1"/>
    <col min="11016" max="11016" width="17.6640625" style="80" customWidth="1"/>
    <col min="11017" max="11017" width="9.88671875" style="80" customWidth="1"/>
    <col min="11018" max="11018" width="17.44140625" style="80" customWidth="1"/>
    <col min="11019" max="11019" width="16" style="80" customWidth="1"/>
    <col min="11020" max="11264" width="9.109375" style="80"/>
    <col min="11265" max="11265" width="6.33203125" style="80" customWidth="1"/>
    <col min="11266" max="11266" width="35.6640625" style="80" customWidth="1"/>
    <col min="11267" max="11267" width="35" style="80" customWidth="1"/>
    <col min="11268" max="11268" width="13.6640625" style="80" customWidth="1"/>
    <col min="11269" max="11269" width="15.109375" style="80" customWidth="1"/>
    <col min="11270" max="11270" width="13.5546875" style="80" customWidth="1"/>
    <col min="11271" max="11271" width="15.5546875" style="80" customWidth="1"/>
    <col min="11272" max="11272" width="17.6640625" style="80" customWidth="1"/>
    <col min="11273" max="11273" width="9.88671875" style="80" customWidth="1"/>
    <col min="11274" max="11274" width="17.44140625" style="80" customWidth="1"/>
    <col min="11275" max="11275" width="16" style="80" customWidth="1"/>
    <col min="11276" max="11520" width="9.109375" style="80"/>
    <col min="11521" max="11521" width="6.33203125" style="80" customWidth="1"/>
    <col min="11522" max="11522" width="35.6640625" style="80" customWidth="1"/>
    <col min="11523" max="11523" width="35" style="80" customWidth="1"/>
    <col min="11524" max="11524" width="13.6640625" style="80" customWidth="1"/>
    <col min="11525" max="11525" width="15.109375" style="80" customWidth="1"/>
    <col min="11526" max="11526" width="13.5546875" style="80" customWidth="1"/>
    <col min="11527" max="11527" width="15.5546875" style="80" customWidth="1"/>
    <col min="11528" max="11528" width="17.6640625" style="80" customWidth="1"/>
    <col min="11529" max="11529" width="9.88671875" style="80" customWidth="1"/>
    <col min="11530" max="11530" width="17.44140625" style="80" customWidth="1"/>
    <col min="11531" max="11531" width="16" style="80" customWidth="1"/>
    <col min="11532" max="11776" width="9.109375" style="80"/>
    <col min="11777" max="11777" width="6.33203125" style="80" customWidth="1"/>
    <col min="11778" max="11778" width="35.6640625" style="80" customWidth="1"/>
    <col min="11779" max="11779" width="35" style="80" customWidth="1"/>
    <col min="11780" max="11780" width="13.6640625" style="80" customWidth="1"/>
    <col min="11781" max="11781" width="15.109375" style="80" customWidth="1"/>
    <col min="11782" max="11782" width="13.5546875" style="80" customWidth="1"/>
    <col min="11783" max="11783" width="15.5546875" style="80" customWidth="1"/>
    <col min="11784" max="11784" width="17.6640625" style="80" customWidth="1"/>
    <col min="11785" max="11785" width="9.88671875" style="80" customWidth="1"/>
    <col min="11786" max="11786" width="17.44140625" style="80" customWidth="1"/>
    <col min="11787" max="11787" width="16" style="80" customWidth="1"/>
    <col min="11788" max="12032" width="9.109375" style="80"/>
    <col min="12033" max="12033" width="6.33203125" style="80" customWidth="1"/>
    <col min="12034" max="12034" width="35.6640625" style="80" customWidth="1"/>
    <col min="12035" max="12035" width="35" style="80" customWidth="1"/>
    <col min="12036" max="12036" width="13.6640625" style="80" customWidth="1"/>
    <col min="12037" max="12037" width="15.109375" style="80" customWidth="1"/>
    <col min="12038" max="12038" width="13.5546875" style="80" customWidth="1"/>
    <col min="12039" max="12039" width="15.5546875" style="80" customWidth="1"/>
    <col min="12040" max="12040" width="17.6640625" style="80" customWidth="1"/>
    <col min="12041" max="12041" width="9.88671875" style="80" customWidth="1"/>
    <col min="12042" max="12042" width="17.44140625" style="80" customWidth="1"/>
    <col min="12043" max="12043" width="16" style="80" customWidth="1"/>
    <col min="12044" max="12288" width="9.109375" style="80"/>
    <col min="12289" max="12289" width="6.33203125" style="80" customWidth="1"/>
    <col min="12290" max="12290" width="35.6640625" style="80" customWidth="1"/>
    <col min="12291" max="12291" width="35" style="80" customWidth="1"/>
    <col min="12292" max="12292" width="13.6640625" style="80" customWidth="1"/>
    <col min="12293" max="12293" width="15.109375" style="80" customWidth="1"/>
    <col min="12294" max="12294" width="13.5546875" style="80" customWidth="1"/>
    <col min="12295" max="12295" width="15.5546875" style="80" customWidth="1"/>
    <col min="12296" max="12296" width="17.6640625" style="80" customWidth="1"/>
    <col min="12297" max="12297" width="9.88671875" style="80" customWidth="1"/>
    <col min="12298" max="12298" width="17.44140625" style="80" customWidth="1"/>
    <col min="12299" max="12299" width="16" style="80" customWidth="1"/>
    <col min="12300" max="12544" width="9.109375" style="80"/>
    <col min="12545" max="12545" width="6.33203125" style="80" customWidth="1"/>
    <col min="12546" max="12546" width="35.6640625" style="80" customWidth="1"/>
    <col min="12547" max="12547" width="35" style="80" customWidth="1"/>
    <col min="12548" max="12548" width="13.6640625" style="80" customWidth="1"/>
    <col min="12549" max="12549" width="15.109375" style="80" customWidth="1"/>
    <col min="12550" max="12550" width="13.5546875" style="80" customWidth="1"/>
    <col min="12551" max="12551" width="15.5546875" style="80" customWidth="1"/>
    <col min="12552" max="12552" width="17.6640625" style="80" customWidth="1"/>
    <col min="12553" max="12553" width="9.88671875" style="80" customWidth="1"/>
    <col min="12554" max="12554" width="17.44140625" style="80" customWidth="1"/>
    <col min="12555" max="12555" width="16" style="80" customWidth="1"/>
    <col min="12556" max="12800" width="9.109375" style="80"/>
    <col min="12801" max="12801" width="6.33203125" style="80" customWidth="1"/>
    <col min="12802" max="12802" width="35.6640625" style="80" customWidth="1"/>
    <col min="12803" max="12803" width="35" style="80" customWidth="1"/>
    <col min="12804" max="12804" width="13.6640625" style="80" customWidth="1"/>
    <col min="12805" max="12805" width="15.109375" style="80" customWidth="1"/>
    <col min="12806" max="12806" width="13.5546875" style="80" customWidth="1"/>
    <col min="12807" max="12807" width="15.5546875" style="80" customWidth="1"/>
    <col min="12808" max="12808" width="17.6640625" style="80" customWidth="1"/>
    <col min="12809" max="12809" width="9.88671875" style="80" customWidth="1"/>
    <col min="12810" max="12810" width="17.44140625" style="80" customWidth="1"/>
    <col min="12811" max="12811" width="16" style="80" customWidth="1"/>
    <col min="12812" max="13056" width="9.109375" style="80"/>
    <col min="13057" max="13057" width="6.33203125" style="80" customWidth="1"/>
    <col min="13058" max="13058" width="35.6640625" style="80" customWidth="1"/>
    <col min="13059" max="13059" width="35" style="80" customWidth="1"/>
    <col min="13060" max="13060" width="13.6640625" style="80" customWidth="1"/>
    <col min="13061" max="13061" width="15.109375" style="80" customWidth="1"/>
    <col min="13062" max="13062" width="13.5546875" style="80" customWidth="1"/>
    <col min="13063" max="13063" width="15.5546875" style="80" customWidth="1"/>
    <col min="13064" max="13064" width="17.6640625" style="80" customWidth="1"/>
    <col min="13065" max="13065" width="9.88671875" style="80" customWidth="1"/>
    <col min="13066" max="13066" width="17.44140625" style="80" customWidth="1"/>
    <col min="13067" max="13067" width="16" style="80" customWidth="1"/>
    <col min="13068" max="13312" width="9.109375" style="80"/>
    <col min="13313" max="13313" width="6.33203125" style="80" customWidth="1"/>
    <col min="13314" max="13314" width="35.6640625" style="80" customWidth="1"/>
    <col min="13315" max="13315" width="35" style="80" customWidth="1"/>
    <col min="13316" max="13316" width="13.6640625" style="80" customWidth="1"/>
    <col min="13317" max="13317" width="15.109375" style="80" customWidth="1"/>
    <col min="13318" max="13318" width="13.5546875" style="80" customWidth="1"/>
    <col min="13319" max="13319" width="15.5546875" style="80" customWidth="1"/>
    <col min="13320" max="13320" width="17.6640625" style="80" customWidth="1"/>
    <col min="13321" max="13321" width="9.88671875" style="80" customWidth="1"/>
    <col min="13322" max="13322" width="17.44140625" style="80" customWidth="1"/>
    <col min="13323" max="13323" width="16" style="80" customWidth="1"/>
    <col min="13324" max="13568" width="9.109375" style="80"/>
    <col min="13569" max="13569" width="6.33203125" style="80" customWidth="1"/>
    <col min="13570" max="13570" width="35.6640625" style="80" customWidth="1"/>
    <col min="13571" max="13571" width="35" style="80" customWidth="1"/>
    <col min="13572" max="13572" width="13.6640625" style="80" customWidth="1"/>
    <col min="13573" max="13573" width="15.109375" style="80" customWidth="1"/>
    <col min="13574" max="13574" width="13.5546875" style="80" customWidth="1"/>
    <col min="13575" max="13575" width="15.5546875" style="80" customWidth="1"/>
    <col min="13576" max="13576" width="17.6640625" style="80" customWidth="1"/>
    <col min="13577" max="13577" width="9.88671875" style="80" customWidth="1"/>
    <col min="13578" max="13578" width="17.44140625" style="80" customWidth="1"/>
    <col min="13579" max="13579" width="16" style="80" customWidth="1"/>
    <col min="13580" max="13824" width="9.109375" style="80"/>
    <col min="13825" max="13825" width="6.33203125" style="80" customWidth="1"/>
    <col min="13826" max="13826" width="35.6640625" style="80" customWidth="1"/>
    <col min="13827" max="13827" width="35" style="80" customWidth="1"/>
    <col min="13828" max="13828" width="13.6640625" style="80" customWidth="1"/>
    <col min="13829" max="13829" width="15.109375" style="80" customWidth="1"/>
    <col min="13830" max="13830" width="13.5546875" style="80" customWidth="1"/>
    <col min="13831" max="13831" width="15.5546875" style="80" customWidth="1"/>
    <col min="13832" max="13832" width="17.6640625" style="80" customWidth="1"/>
    <col min="13833" max="13833" width="9.88671875" style="80" customWidth="1"/>
    <col min="13834" max="13834" width="17.44140625" style="80" customWidth="1"/>
    <col min="13835" max="13835" width="16" style="80" customWidth="1"/>
    <col min="13836" max="14080" width="9.109375" style="80"/>
    <col min="14081" max="14081" width="6.33203125" style="80" customWidth="1"/>
    <col min="14082" max="14082" width="35.6640625" style="80" customWidth="1"/>
    <col min="14083" max="14083" width="35" style="80" customWidth="1"/>
    <col min="14084" max="14084" width="13.6640625" style="80" customWidth="1"/>
    <col min="14085" max="14085" width="15.109375" style="80" customWidth="1"/>
    <col min="14086" max="14086" width="13.5546875" style="80" customWidth="1"/>
    <col min="14087" max="14087" width="15.5546875" style="80" customWidth="1"/>
    <col min="14088" max="14088" width="17.6640625" style="80" customWidth="1"/>
    <col min="14089" max="14089" width="9.88671875" style="80" customWidth="1"/>
    <col min="14090" max="14090" width="17.44140625" style="80" customWidth="1"/>
    <col min="14091" max="14091" width="16" style="80" customWidth="1"/>
    <col min="14092" max="14336" width="9.109375" style="80"/>
    <col min="14337" max="14337" width="6.33203125" style="80" customWidth="1"/>
    <col min="14338" max="14338" width="35.6640625" style="80" customWidth="1"/>
    <col min="14339" max="14339" width="35" style="80" customWidth="1"/>
    <col min="14340" max="14340" width="13.6640625" style="80" customWidth="1"/>
    <col min="14341" max="14341" width="15.109375" style="80" customWidth="1"/>
    <col min="14342" max="14342" width="13.5546875" style="80" customWidth="1"/>
    <col min="14343" max="14343" width="15.5546875" style="80" customWidth="1"/>
    <col min="14344" max="14344" width="17.6640625" style="80" customWidth="1"/>
    <col min="14345" max="14345" width="9.88671875" style="80" customWidth="1"/>
    <col min="14346" max="14346" width="17.44140625" style="80" customWidth="1"/>
    <col min="14347" max="14347" width="16" style="80" customWidth="1"/>
    <col min="14348" max="14592" width="9.109375" style="80"/>
    <col min="14593" max="14593" width="6.33203125" style="80" customWidth="1"/>
    <col min="14594" max="14594" width="35.6640625" style="80" customWidth="1"/>
    <col min="14595" max="14595" width="35" style="80" customWidth="1"/>
    <col min="14596" max="14596" width="13.6640625" style="80" customWidth="1"/>
    <col min="14597" max="14597" width="15.109375" style="80" customWidth="1"/>
    <col min="14598" max="14598" width="13.5546875" style="80" customWidth="1"/>
    <col min="14599" max="14599" width="15.5546875" style="80" customWidth="1"/>
    <col min="14600" max="14600" width="17.6640625" style="80" customWidth="1"/>
    <col min="14601" max="14601" width="9.88671875" style="80" customWidth="1"/>
    <col min="14602" max="14602" width="17.44140625" style="80" customWidth="1"/>
    <col min="14603" max="14603" width="16" style="80" customWidth="1"/>
    <col min="14604" max="14848" width="9.109375" style="80"/>
    <col min="14849" max="14849" width="6.33203125" style="80" customWidth="1"/>
    <col min="14850" max="14850" width="35.6640625" style="80" customWidth="1"/>
    <col min="14851" max="14851" width="35" style="80" customWidth="1"/>
    <col min="14852" max="14852" width="13.6640625" style="80" customWidth="1"/>
    <col min="14853" max="14853" width="15.109375" style="80" customWidth="1"/>
    <col min="14854" max="14854" width="13.5546875" style="80" customWidth="1"/>
    <col min="14855" max="14855" width="15.5546875" style="80" customWidth="1"/>
    <col min="14856" max="14856" width="17.6640625" style="80" customWidth="1"/>
    <col min="14857" max="14857" width="9.88671875" style="80" customWidth="1"/>
    <col min="14858" max="14858" width="17.44140625" style="80" customWidth="1"/>
    <col min="14859" max="14859" width="16" style="80" customWidth="1"/>
    <col min="14860" max="15104" width="9.109375" style="80"/>
    <col min="15105" max="15105" width="6.33203125" style="80" customWidth="1"/>
    <col min="15106" max="15106" width="35.6640625" style="80" customWidth="1"/>
    <col min="15107" max="15107" width="35" style="80" customWidth="1"/>
    <col min="15108" max="15108" width="13.6640625" style="80" customWidth="1"/>
    <col min="15109" max="15109" width="15.109375" style="80" customWidth="1"/>
    <col min="15110" max="15110" width="13.5546875" style="80" customWidth="1"/>
    <col min="15111" max="15111" width="15.5546875" style="80" customWidth="1"/>
    <col min="15112" max="15112" width="17.6640625" style="80" customWidth="1"/>
    <col min="15113" max="15113" width="9.88671875" style="80" customWidth="1"/>
    <col min="15114" max="15114" width="17.44140625" style="80" customWidth="1"/>
    <col min="15115" max="15115" width="16" style="80" customWidth="1"/>
    <col min="15116" max="15360" width="9.109375" style="80"/>
    <col min="15361" max="15361" width="6.33203125" style="80" customWidth="1"/>
    <col min="15362" max="15362" width="35.6640625" style="80" customWidth="1"/>
    <col min="15363" max="15363" width="35" style="80" customWidth="1"/>
    <col min="15364" max="15364" width="13.6640625" style="80" customWidth="1"/>
    <col min="15365" max="15365" width="15.109375" style="80" customWidth="1"/>
    <col min="15366" max="15366" width="13.5546875" style="80" customWidth="1"/>
    <col min="15367" max="15367" width="15.5546875" style="80" customWidth="1"/>
    <col min="15368" max="15368" width="17.6640625" style="80" customWidth="1"/>
    <col min="15369" max="15369" width="9.88671875" style="80" customWidth="1"/>
    <col min="15370" max="15370" width="17.44140625" style="80" customWidth="1"/>
    <col min="15371" max="15371" width="16" style="80" customWidth="1"/>
    <col min="15372" max="15616" width="9.109375" style="80"/>
    <col min="15617" max="15617" width="6.33203125" style="80" customWidth="1"/>
    <col min="15618" max="15618" width="35.6640625" style="80" customWidth="1"/>
    <col min="15619" max="15619" width="35" style="80" customWidth="1"/>
    <col min="15620" max="15620" width="13.6640625" style="80" customWidth="1"/>
    <col min="15621" max="15621" width="15.109375" style="80" customWidth="1"/>
    <col min="15622" max="15622" width="13.5546875" style="80" customWidth="1"/>
    <col min="15623" max="15623" width="15.5546875" style="80" customWidth="1"/>
    <col min="15624" max="15624" width="17.6640625" style="80" customWidth="1"/>
    <col min="15625" max="15625" width="9.88671875" style="80" customWidth="1"/>
    <col min="15626" max="15626" width="17.44140625" style="80" customWidth="1"/>
    <col min="15627" max="15627" width="16" style="80" customWidth="1"/>
    <col min="15628" max="15872" width="9.109375" style="80"/>
    <col min="15873" max="15873" width="6.33203125" style="80" customWidth="1"/>
    <col min="15874" max="15874" width="35.6640625" style="80" customWidth="1"/>
    <col min="15875" max="15875" width="35" style="80" customWidth="1"/>
    <col min="15876" max="15876" width="13.6640625" style="80" customWidth="1"/>
    <col min="15877" max="15877" width="15.109375" style="80" customWidth="1"/>
    <col min="15878" max="15878" width="13.5546875" style="80" customWidth="1"/>
    <col min="15879" max="15879" width="15.5546875" style="80" customWidth="1"/>
    <col min="15880" max="15880" width="17.6640625" style="80" customWidth="1"/>
    <col min="15881" max="15881" width="9.88671875" style="80" customWidth="1"/>
    <col min="15882" max="15882" width="17.44140625" style="80" customWidth="1"/>
    <col min="15883" max="15883" width="16" style="80" customWidth="1"/>
    <col min="15884" max="16128" width="9.109375" style="80"/>
    <col min="16129" max="16129" width="6.33203125" style="80" customWidth="1"/>
    <col min="16130" max="16130" width="35.6640625" style="80" customWidth="1"/>
    <col min="16131" max="16131" width="35" style="80" customWidth="1"/>
    <col min="16132" max="16132" width="13.6640625" style="80" customWidth="1"/>
    <col min="16133" max="16133" width="15.109375" style="80" customWidth="1"/>
    <col min="16134" max="16134" width="13.5546875" style="80" customWidth="1"/>
    <col min="16135" max="16135" width="15.5546875" style="80" customWidth="1"/>
    <col min="16136" max="16136" width="17.6640625" style="80" customWidth="1"/>
    <col min="16137" max="16137" width="9.88671875" style="80" customWidth="1"/>
    <col min="16138" max="16138" width="17.44140625" style="80" customWidth="1"/>
    <col min="16139" max="16139" width="16" style="80" customWidth="1"/>
    <col min="16140" max="16384" width="9.109375" style="80"/>
  </cols>
  <sheetData>
    <row r="1" spans="1:45" s="84" customFormat="1" ht="35.25" customHeight="1" x14ac:dyDescent="0.25">
      <c r="A1" s="117"/>
      <c r="B1" s="118" t="s">
        <v>83</v>
      </c>
      <c r="C1" s="119" t="str">
        <f>'In te vullen voorblad'!B12</f>
        <v>…………………………………………………..</v>
      </c>
      <c r="D1" s="120"/>
      <c r="E1" s="121"/>
      <c r="F1" s="122"/>
      <c r="G1" s="81"/>
      <c r="H1" s="82" t="s">
        <v>84</v>
      </c>
      <c r="I1" s="202" t="s">
        <v>85</v>
      </c>
      <c r="J1" s="203" t="s">
        <v>148</v>
      </c>
      <c r="K1" s="167" t="s">
        <v>85</v>
      </c>
      <c r="L1" s="182"/>
      <c r="M1" s="197"/>
      <c r="N1" s="182"/>
      <c r="O1" s="182"/>
      <c r="P1" s="182"/>
      <c r="Q1" s="182"/>
      <c r="R1" s="182"/>
      <c r="S1" s="1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</row>
    <row r="2" spans="1:45" s="84" customFormat="1" ht="18" customHeight="1" x14ac:dyDescent="0.25">
      <c r="A2" s="123"/>
      <c r="B2" s="124" t="s">
        <v>86</v>
      </c>
      <c r="C2" s="125">
        <f>'In te vullen voorblad'!B18</f>
        <v>0</v>
      </c>
      <c r="D2" s="126" t="s">
        <v>119</v>
      </c>
      <c r="E2" s="127"/>
      <c r="F2" s="181">
        <f>G40</f>
        <v>0</v>
      </c>
      <c r="G2" s="128"/>
      <c r="H2" s="129" t="s">
        <v>87</v>
      </c>
      <c r="I2" s="200">
        <f>SUMIF(H:H,"Investeringen",G:G)</f>
        <v>0</v>
      </c>
      <c r="J2" s="170">
        <f>'In te vullen voorblad'!B18</f>
        <v>0</v>
      </c>
      <c r="K2" s="168">
        <f>SUMIF(I:I,J2,G:G)</f>
        <v>0</v>
      </c>
      <c r="L2" s="182"/>
      <c r="M2" s="183"/>
      <c r="N2" s="183"/>
      <c r="O2" s="183"/>
      <c r="P2" s="183"/>
      <c r="Q2" s="183"/>
      <c r="R2" s="183"/>
      <c r="S2" s="1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5" s="84" customFormat="1" ht="18.75" customHeight="1" x14ac:dyDescent="0.25">
      <c r="A3" s="123"/>
      <c r="B3" s="124" t="s">
        <v>116</v>
      </c>
      <c r="C3" s="131">
        <f>'In te vullen voorblad'!B14</f>
        <v>0</v>
      </c>
      <c r="D3" s="126" t="s">
        <v>118</v>
      </c>
      <c r="E3" s="127"/>
      <c r="F3" s="181">
        <f>K40</f>
        <v>0</v>
      </c>
      <c r="G3" s="132"/>
      <c r="H3" s="129" t="s">
        <v>88</v>
      </c>
      <c r="I3" s="200">
        <f>SUMIF(H:H,"Personeelskost",G:G)</f>
        <v>0</v>
      </c>
      <c r="J3" s="170">
        <f>'In te vullen voorblad'!B26</f>
        <v>0</v>
      </c>
      <c r="K3" s="168">
        <f>SUMIF(I:I,J3,G:G)</f>
        <v>0</v>
      </c>
      <c r="L3" s="182"/>
      <c r="M3" s="183"/>
      <c r="N3" s="183"/>
      <c r="O3" s="183"/>
      <c r="P3" s="183"/>
      <c r="Q3" s="183"/>
      <c r="R3" s="183"/>
      <c r="S3" s="1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1:45" s="84" customFormat="1" ht="16.5" customHeight="1" x14ac:dyDescent="0.25">
      <c r="A4" s="123"/>
      <c r="B4" s="124" t="s">
        <v>89</v>
      </c>
      <c r="C4" s="131" t="str">
        <f>'In te vullen voorblad'!B13</f>
        <v>VLAxx/xx</v>
      </c>
      <c r="D4" s="126"/>
      <c r="E4" s="127"/>
      <c r="F4" s="85"/>
      <c r="G4" s="130"/>
      <c r="H4" s="129" t="s">
        <v>90</v>
      </c>
      <c r="I4" s="200">
        <f>SUMIF(H:H,"Werkingskost",G:G)</f>
        <v>0</v>
      </c>
      <c r="J4" s="170">
        <f>'In te vullen voorblad'!B27</f>
        <v>0</v>
      </c>
      <c r="K4" s="168">
        <f>SUMIF(I:I,J4,G:G)</f>
        <v>0</v>
      </c>
      <c r="L4" s="182"/>
      <c r="M4" s="183"/>
      <c r="N4" s="183"/>
      <c r="O4" s="183"/>
      <c r="P4" s="183"/>
      <c r="Q4" s="183"/>
      <c r="R4" s="183"/>
      <c r="S4" s="1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5" s="84" customFormat="1" ht="17.25" customHeight="1" x14ac:dyDescent="0.25">
      <c r="A5" s="123"/>
      <c r="B5" s="124"/>
      <c r="C5" s="133"/>
      <c r="D5" s="126"/>
      <c r="E5" s="127"/>
      <c r="F5" s="85"/>
      <c r="G5" s="130"/>
      <c r="H5" s="129" t="s">
        <v>91</v>
      </c>
      <c r="I5" s="200">
        <f>SUMIF(H:H,"Overheadkost",G:G)</f>
        <v>0</v>
      </c>
      <c r="J5" s="170">
        <f>'In te vullen voorblad'!B28</f>
        <v>0</v>
      </c>
      <c r="K5" s="168">
        <f>SUMIF(I:I,J5,G:G)</f>
        <v>0</v>
      </c>
      <c r="L5" s="182"/>
      <c r="M5" s="183"/>
      <c r="N5" s="183"/>
      <c r="O5" s="183"/>
      <c r="P5" s="183"/>
      <c r="Q5" s="183"/>
      <c r="R5" s="183"/>
      <c r="S5" s="1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5" s="84" customFormat="1" x14ac:dyDescent="0.25">
      <c r="A6" s="123"/>
      <c r="B6" s="126"/>
      <c r="C6" s="133"/>
      <c r="D6" s="126"/>
      <c r="E6" s="127"/>
      <c r="F6" s="85"/>
      <c r="G6" s="130"/>
      <c r="H6" s="129" t="s">
        <v>92</v>
      </c>
      <c r="I6" s="200">
        <f>SUMIF(H:H,"Externe prestaties",G:G)</f>
        <v>0</v>
      </c>
      <c r="J6" s="170">
        <f>'In te vullen voorblad'!B29</f>
        <v>0</v>
      </c>
      <c r="K6" s="168">
        <f t="shared" ref="K6:K7" si="0">SUMIF(I:I,J6,G:G)</f>
        <v>0</v>
      </c>
      <c r="L6" s="182"/>
      <c r="M6" s="183"/>
      <c r="N6" s="183"/>
      <c r="O6" s="183"/>
      <c r="P6" s="183"/>
      <c r="Q6" s="1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5" s="84" customFormat="1" x14ac:dyDescent="0.25">
      <c r="A7" s="123"/>
      <c r="B7" s="130"/>
      <c r="C7" s="134" t="s">
        <v>93</v>
      </c>
      <c r="D7" s="135"/>
      <c r="E7" s="135"/>
      <c r="F7" s="135"/>
      <c r="G7" s="135"/>
      <c r="H7" s="129" t="s">
        <v>94</v>
      </c>
      <c r="I7" s="200">
        <f>SUMIF(H:H,"Bijdrage in natura",G:G)</f>
        <v>0</v>
      </c>
      <c r="J7" s="170">
        <f>'In te vullen voorblad'!B30</f>
        <v>0</v>
      </c>
      <c r="K7" s="168">
        <f t="shared" si="0"/>
        <v>0</v>
      </c>
      <c r="L7" s="182"/>
      <c r="M7" s="183"/>
      <c r="N7" s="183"/>
      <c r="O7" s="183"/>
      <c r="P7" s="183"/>
      <c r="Q7" s="1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5" s="84" customFormat="1" x14ac:dyDescent="0.25">
      <c r="A8" s="123"/>
      <c r="B8" s="130"/>
      <c r="C8" s="127"/>
      <c r="D8" s="135"/>
      <c r="E8" s="135"/>
      <c r="F8" s="135"/>
      <c r="G8" s="135"/>
      <c r="H8" s="129" t="s">
        <v>95</v>
      </c>
      <c r="I8" s="200">
        <f>SUMIF(H:H,"Inkomsten",G:G)</f>
        <v>0</v>
      </c>
      <c r="J8" s="170"/>
      <c r="K8" s="169"/>
      <c r="L8" s="182"/>
      <c r="M8" s="183"/>
      <c r="N8" s="183"/>
      <c r="O8" s="183"/>
      <c r="P8" s="183"/>
      <c r="Q8" s="1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5" s="84" customFormat="1" ht="13.8" thickBot="1" x14ac:dyDescent="0.3">
      <c r="A9" s="136"/>
      <c r="B9" s="137"/>
      <c r="C9" s="138"/>
      <c r="D9" s="139"/>
      <c r="E9" s="140"/>
      <c r="F9" s="141"/>
      <c r="G9" s="141"/>
      <c r="H9" s="142" t="s">
        <v>96</v>
      </c>
      <c r="I9" s="201" t="str">
        <f>IF(I2+I3+I4+I5+I6+I7+I8=F2,"OK","STOP")</f>
        <v>OK</v>
      </c>
      <c r="J9" s="199"/>
      <c r="K9" s="171"/>
      <c r="L9" s="183"/>
      <c r="M9" s="183"/>
      <c r="N9" s="183"/>
      <c r="O9" s="183"/>
      <c r="P9" s="183"/>
      <c r="Q9" s="1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5" s="84" customFormat="1" ht="18" customHeight="1" thickBot="1" x14ac:dyDescent="0.3">
      <c r="A10" s="143" t="s">
        <v>97</v>
      </c>
      <c r="B10" s="144"/>
      <c r="C10" s="145"/>
      <c r="D10" s="143" t="s">
        <v>98</v>
      </c>
      <c r="E10" s="146"/>
      <c r="F10" s="86"/>
      <c r="G10" s="86"/>
      <c r="H10" s="86"/>
      <c r="I10" s="86"/>
      <c r="J10" s="147"/>
      <c r="K10" s="148"/>
      <c r="L10" s="83"/>
      <c r="M10" s="83"/>
      <c r="N10" s="83"/>
      <c r="O10" s="83"/>
      <c r="P10" s="83"/>
      <c r="Q10" s="83"/>
      <c r="R10" s="1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5" s="84" customFormat="1" ht="71.25" customHeight="1" thickBot="1" x14ac:dyDescent="0.3">
      <c r="A11" s="87" t="s">
        <v>99</v>
      </c>
      <c r="B11" s="89" t="s">
        <v>109</v>
      </c>
      <c r="C11" s="149" t="s">
        <v>110</v>
      </c>
      <c r="D11" s="89" t="s">
        <v>100</v>
      </c>
      <c r="E11" s="88" t="s">
        <v>101</v>
      </c>
      <c r="F11" s="89" t="s">
        <v>102</v>
      </c>
      <c r="G11" s="90" t="s">
        <v>103</v>
      </c>
      <c r="H11" s="91" t="s">
        <v>121</v>
      </c>
      <c r="I11" s="91" t="s">
        <v>122</v>
      </c>
      <c r="J11" s="91" t="s">
        <v>120</v>
      </c>
      <c r="K11" s="150" t="s">
        <v>104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</row>
    <row r="12" spans="1:45" s="95" customFormat="1" x14ac:dyDescent="0.25">
      <c r="A12" s="151"/>
      <c r="B12" s="152"/>
      <c r="C12" s="152"/>
      <c r="D12" s="153"/>
      <c r="E12" s="172"/>
      <c r="F12" s="93">
        <v>1</v>
      </c>
      <c r="G12" s="172">
        <f>E12*F12</f>
        <v>0</v>
      </c>
      <c r="H12" s="92"/>
      <c r="I12" s="92"/>
      <c r="J12" s="93">
        <v>0.65</v>
      </c>
      <c r="K12" s="173">
        <f>G12*J12</f>
        <v>0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</row>
    <row r="13" spans="1:45" s="95" customFormat="1" x14ac:dyDescent="0.25">
      <c r="A13" s="154"/>
      <c r="B13" s="155"/>
      <c r="C13" s="155"/>
      <c r="D13" s="156"/>
      <c r="E13" s="172"/>
      <c r="F13" s="96">
        <v>1</v>
      </c>
      <c r="G13" s="172">
        <f t="shared" ref="G13:G39" si="1">E13*F13</f>
        <v>0</v>
      </c>
      <c r="H13" s="92"/>
      <c r="I13" s="92"/>
      <c r="J13" s="96">
        <v>0.65</v>
      </c>
      <c r="K13" s="173">
        <f t="shared" ref="K13:K39" si="2">G13*J13</f>
        <v>0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</row>
    <row r="14" spans="1:45" s="95" customFormat="1" x14ac:dyDescent="0.25">
      <c r="A14" s="154"/>
      <c r="B14" s="155"/>
      <c r="C14" s="155"/>
      <c r="D14" s="156"/>
      <c r="E14" s="172"/>
      <c r="F14" s="96">
        <v>1</v>
      </c>
      <c r="G14" s="172">
        <f t="shared" si="1"/>
        <v>0</v>
      </c>
      <c r="H14" s="92"/>
      <c r="I14" s="92"/>
      <c r="J14" s="96">
        <v>0.65</v>
      </c>
      <c r="K14" s="173">
        <f t="shared" si="2"/>
        <v>0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</row>
    <row r="15" spans="1:45" s="95" customFormat="1" x14ac:dyDescent="0.25">
      <c r="A15" s="154"/>
      <c r="B15" s="155"/>
      <c r="C15" s="155"/>
      <c r="D15" s="156"/>
      <c r="E15" s="172"/>
      <c r="F15" s="96">
        <v>1</v>
      </c>
      <c r="G15" s="172">
        <f t="shared" si="1"/>
        <v>0</v>
      </c>
      <c r="H15" s="92"/>
      <c r="I15" s="92"/>
      <c r="J15" s="96">
        <v>0.65</v>
      </c>
      <c r="K15" s="173">
        <f t="shared" si="2"/>
        <v>0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</row>
    <row r="16" spans="1:45" s="95" customFormat="1" x14ac:dyDescent="0.25">
      <c r="A16" s="154"/>
      <c r="B16" s="155"/>
      <c r="C16" s="155"/>
      <c r="D16" s="157"/>
      <c r="E16" s="172"/>
      <c r="F16" s="96">
        <v>1</v>
      </c>
      <c r="G16" s="172">
        <f t="shared" si="1"/>
        <v>0</v>
      </c>
      <c r="H16" s="92"/>
      <c r="I16" s="92"/>
      <c r="J16" s="96">
        <v>0.65</v>
      </c>
      <c r="K16" s="173">
        <f t="shared" si="2"/>
        <v>0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</row>
    <row r="17" spans="1:45" s="95" customFormat="1" x14ac:dyDescent="0.25">
      <c r="A17" s="154"/>
      <c r="B17" s="155"/>
      <c r="C17" s="155"/>
      <c r="D17" s="157"/>
      <c r="E17" s="172"/>
      <c r="F17" s="96">
        <v>1</v>
      </c>
      <c r="G17" s="172">
        <f t="shared" si="1"/>
        <v>0</v>
      </c>
      <c r="H17" s="92"/>
      <c r="I17" s="92"/>
      <c r="J17" s="96">
        <v>0.65</v>
      </c>
      <c r="K17" s="173">
        <f t="shared" si="2"/>
        <v>0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</row>
    <row r="18" spans="1:45" s="95" customFormat="1" x14ac:dyDescent="0.25">
      <c r="A18" s="158"/>
      <c r="B18" s="159"/>
      <c r="C18" s="160"/>
      <c r="D18" s="161"/>
      <c r="E18" s="172"/>
      <c r="F18" s="96">
        <v>1</v>
      </c>
      <c r="G18" s="172">
        <f t="shared" si="1"/>
        <v>0</v>
      </c>
      <c r="H18" s="92"/>
      <c r="I18" s="92"/>
      <c r="J18" s="96">
        <v>0.65</v>
      </c>
      <c r="K18" s="173">
        <f t="shared" si="2"/>
        <v>0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</row>
    <row r="19" spans="1:45" s="95" customFormat="1" x14ac:dyDescent="0.25">
      <c r="A19" s="154"/>
      <c r="B19" s="155"/>
      <c r="C19" s="155"/>
      <c r="D19" s="157"/>
      <c r="E19" s="172"/>
      <c r="F19" s="96">
        <v>1</v>
      </c>
      <c r="G19" s="172">
        <f t="shared" si="1"/>
        <v>0</v>
      </c>
      <c r="H19" s="92"/>
      <c r="I19" s="92"/>
      <c r="J19" s="96">
        <v>0.65</v>
      </c>
      <c r="K19" s="173">
        <f t="shared" si="2"/>
        <v>0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</row>
    <row r="20" spans="1:45" s="95" customFormat="1" x14ac:dyDescent="0.25">
      <c r="A20" s="154"/>
      <c r="B20" s="155"/>
      <c r="C20" s="155"/>
      <c r="D20" s="157"/>
      <c r="E20" s="172"/>
      <c r="F20" s="96">
        <v>1</v>
      </c>
      <c r="G20" s="172">
        <f t="shared" si="1"/>
        <v>0</v>
      </c>
      <c r="H20" s="92"/>
      <c r="I20" s="92"/>
      <c r="J20" s="96">
        <v>0.65</v>
      </c>
      <c r="K20" s="173">
        <f t="shared" si="2"/>
        <v>0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</row>
    <row r="21" spans="1:45" s="95" customFormat="1" x14ac:dyDescent="0.25">
      <c r="A21" s="154"/>
      <c r="B21" s="155"/>
      <c r="C21" s="155"/>
      <c r="D21" s="157"/>
      <c r="E21" s="172"/>
      <c r="F21" s="96">
        <v>1</v>
      </c>
      <c r="G21" s="172">
        <f t="shared" si="1"/>
        <v>0</v>
      </c>
      <c r="H21" s="92"/>
      <c r="I21" s="92"/>
      <c r="J21" s="96">
        <v>0.65</v>
      </c>
      <c r="K21" s="173">
        <f t="shared" si="2"/>
        <v>0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</row>
    <row r="22" spans="1:45" s="95" customFormat="1" x14ac:dyDescent="0.25">
      <c r="A22" s="154"/>
      <c r="B22" s="155"/>
      <c r="C22" s="155"/>
      <c r="D22" s="157"/>
      <c r="E22" s="172"/>
      <c r="F22" s="96">
        <v>1</v>
      </c>
      <c r="G22" s="172">
        <f t="shared" si="1"/>
        <v>0</v>
      </c>
      <c r="H22" s="92"/>
      <c r="I22" s="92"/>
      <c r="J22" s="96">
        <v>0.65</v>
      </c>
      <c r="K22" s="173">
        <f t="shared" ref="K22:K34" si="3">G22*J22</f>
        <v>0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</row>
    <row r="23" spans="1:45" s="95" customFormat="1" x14ac:dyDescent="0.25">
      <c r="A23" s="154"/>
      <c r="B23" s="155"/>
      <c r="C23" s="155"/>
      <c r="D23" s="157"/>
      <c r="E23" s="172"/>
      <c r="F23" s="96">
        <v>1</v>
      </c>
      <c r="G23" s="172">
        <f t="shared" si="1"/>
        <v>0</v>
      </c>
      <c r="H23" s="92"/>
      <c r="I23" s="92"/>
      <c r="J23" s="96">
        <v>0.65</v>
      </c>
      <c r="K23" s="173">
        <f t="shared" si="3"/>
        <v>0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</row>
    <row r="24" spans="1:45" s="95" customFormat="1" x14ac:dyDescent="0.25">
      <c r="A24" s="154"/>
      <c r="B24" s="155"/>
      <c r="C24" s="155"/>
      <c r="D24" s="157"/>
      <c r="E24" s="172"/>
      <c r="F24" s="96">
        <v>1</v>
      </c>
      <c r="G24" s="172">
        <f t="shared" si="1"/>
        <v>0</v>
      </c>
      <c r="H24" s="92"/>
      <c r="I24" s="92"/>
      <c r="J24" s="96">
        <v>0.65</v>
      </c>
      <c r="K24" s="173">
        <f t="shared" si="3"/>
        <v>0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</row>
    <row r="25" spans="1:45" s="95" customFormat="1" x14ac:dyDescent="0.25">
      <c r="A25" s="154"/>
      <c r="B25" s="155"/>
      <c r="C25" s="155"/>
      <c r="D25" s="157"/>
      <c r="E25" s="172"/>
      <c r="F25" s="96">
        <v>1</v>
      </c>
      <c r="G25" s="172">
        <f t="shared" si="1"/>
        <v>0</v>
      </c>
      <c r="H25" s="92"/>
      <c r="I25" s="92"/>
      <c r="J25" s="96">
        <v>0.65</v>
      </c>
      <c r="K25" s="173">
        <f t="shared" si="3"/>
        <v>0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</row>
    <row r="26" spans="1:45" s="95" customFormat="1" x14ac:dyDescent="0.25">
      <c r="A26" s="154"/>
      <c r="B26" s="155"/>
      <c r="C26" s="155"/>
      <c r="D26" s="157"/>
      <c r="E26" s="172"/>
      <c r="F26" s="96">
        <v>1</v>
      </c>
      <c r="G26" s="172">
        <f t="shared" si="1"/>
        <v>0</v>
      </c>
      <c r="H26" s="92"/>
      <c r="I26" s="92"/>
      <c r="J26" s="96">
        <v>0.65</v>
      </c>
      <c r="K26" s="173">
        <f t="shared" si="3"/>
        <v>0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</row>
    <row r="27" spans="1:45" s="95" customFormat="1" x14ac:dyDescent="0.25">
      <c r="A27" s="154"/>
      <c r="B27" s="155"/>
      <c r="C27" s="155"/>
      <c r="D27" s="157"/>
      <c r="E27" s="172"/>
      <c r="F27" s="96">
        <v>1</v>
      </c>
      <c r="G27" s="172">
        <f t="shared" si="1"/>
        <v>0</v>
      </c>
      <c r="H27" s="92"/>
      <c r="I27" s="92"/>
      <c r="J27" s="96">
        <v>0.65</v>
      </c>
      <c r="K27" s="173">
        <f t="shared" si="3"/>
        <v>0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</row>
    <row r="28" spans="1:45" s="95" customFormat="1" x14ac:dyDescent="0.25">
      <c r="A28" s="154"/>
      <c r="B28" s="155"/>
      <c r="C28" s="155"/>
      <c r="D28" s="157"/>
      <c r="E28" s="172"/>
      <c r="F28" s="96">
        <v>1</v>
      </c>
      <c r="G28" s="172">
        <f t="shared" si="1"/>
        <v>0</v>
      </c>
      <c r="H28" s="92"/>
      <c r="I28" s="92"/>
      <c r="J28" s="96">
        <v>0.65</v>
      </c>
      <c r="K28" s="173">
        <f t="shared" si="3"/>
        <v>0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</row>
    <row r="29" spans="1:45" s="95" customFormat="1" x14ac:dyDescent="0.25">
      <c r="A29" s="154"/>
      <c r="B29" s="155"/>
      <c r="C29" s="155"/>
      <c r="D29" s="157"/>
      <c r="E29" s="172"/>
      <c r="F29" s="96">
        <v>1</v>
      </c>
      <c r="G29" s="172">
        <f t="shared" si="1"/>
        <v>0</v>
      </c>
      <c r="H29" s="92"/>
      <c r="I29" s="92"/>
      <c r="J29" s="96">
        <v>0.65</v>
      </c>
      <c r="K29" s="173">
        <f t="shared" si="3"/>
        <v>0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</row>
    <row r="30" spans="1:45" s="95" customFormat="1" x14ac:dyDescent="0.25">
      <c r="A30" s="154"/>
      <c r="B30" s="155"/>
      <c r="C30" s="155"/>
      <c r="D30" s="157"/>
      <c r="E30" s="172"/>
      <c r="F30" s="96">
        <v>1</v>
      </c>
      <c r="G30" s="172">
        <f t="shared" si="1"/>
        <v>0</v>
      </c>
      <c r="H30" s="92"/>
      <c r="I30" s="92"/>
      <c r="J30" s="96">
        <v>0.65</v>
      </c>
      <c r="K30" s="173">
        <f t="shared" si="3"/>
        <v>0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</row>
    <row r="31" spans="1:45" s="95" customFormat="1" x14ac:dyDescent="0.25">
      <c r="A31" s="154"/>
      <c r="B31" s="155"/>
      <c r="C31" s="155"/>
      <c r="D31" s="157"/>
      <c r="E31" s="172"/>
      <c r="F31" s="96">
        <v>1</v>
      </c>
      <c r="G31" s="172">
        <f t="shared" si="1"/>
        <v>0</v>
      </c>
      <c r="H31" s="92"/>
      <c r="I31" s="92"/>
      <c r="J31" s="96">
        <v>0.65</v>
      </c>
      <c r="K31" s="173">
        <f t="shared" si="3"/>
        <v>0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</row>
    <row r="32" spans="1:45" s="95" customFormat="1" x14ac:dyDescent="0.25">
      <c r="A32" s="154"/>
      <c r="B32" s="155"/>
      <c r="C32" s="155"/>
      <c r="D32" s="157"/>
      <c r="E32" s="172"/>
      <c r="F32" s="96">
        <v>1</v>
      </c>
      <c r="G32" s="172">
        <f t="shared" si="1"/>
        <v>0</v>
      </c>
      <c r="H32" s="92"/>
      <c r="I32" s="92"/>
      <c r="J32" s="96">
        <v>0.65</v>
      </c>
      <c r="K32" s="173">
        <f t="shared" si="3"/>
        <v>0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</row>
    <row r="33" spans="1:45" s="95" customFormat="1" x14ac:dyDescent="0.25">
      <c r="A33" s="154"/>
      <c r="B33" s="155"/>
      <c r="C33" s="155"/>
      <c r="D33" s="157"/>
      <c r="E33" s="172"/>
      <c r="F33" s="96">
        <v>1</v>
      </c>
      <c r="G33" s="172">
        <f t="shared" si="1"/>
        <v>0</v>
      </c>
      <c r="H33" s="92"/>
      <c r="I33" s="92"/>
      <c r="J33" s="96">
        <v>0.65</v>
      </c>
      <c r="K33" s="173">
        <f t="shared" si="3"/>
        <v>0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</row>
    <row r="34" spans="1:45" s="95" customFormat="1" x14ac:dyDescent="0.25">
      <c r="A34" s="154"/>
      <c r="B34" s="155"/>
      <c r="C34" s="155"/>
      <c r="D34" s="157"/>
      <c r="E34" s="172"/>
      <c r="F34" s="96">
        <v>1</v>
      </c>
      <c r="G34" s="172">
        <f t="shared" si="1"/>
        <v>0</v>
      </c>
      <c r="H34" s="92"/>
      <c r="I34" s="92"/>
      <c r="J34" s="96">
        <v>0.65</v>
      </c>
      <c r="K34" s="173">
        <f t="shared" si="3"/>
        <v>0</v>
      </c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</row>
    <row r="35" spans="1:45" s="95" customFormat="1" x14ac:dyDescent="0.25">
      <c r="A35" s="154"/>
      <c r="B35" s="155"/>
      <c r="C35" s="155"/>
      <c r="D35" s="157"/>
      <c r="E35" s="172"/>
      <c r="F35" s="96">
        <v>1</v>
      </c>
      <c r="G35" s="172">
        <f t="shared" si="1"/>
        <v>0</v>
      </c>
      <c r="H35" s="92"/>
      <c r="I35" s="92"/>
      <c r="J35" s="96">
        <v>0.65</v>
      </c>
      <c r="K35" s="173">
        <f t="shared" si="2"/>
        <v>0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</row>
    <row r="36" spans="1:45" s="95" customFormat="1" x14ac:dyDescent="0.25">
      <c r="A36" s="158"/>
      <c r="B36" s="159"/>
      <c r="C36" s="160"/>
      <c r="D36" s="161"/>
      <c r="E36" s="172"/>
      <c r="F36" s="96">
        <v>1</v>
      </c>
      <c r="G36" s="172">
        <f t="shared" si="1"/>
        <v>0</v>
      </c>
      <c r="H36" s="92"/>
      <c r="I36" s="92"/>
      <c r="J36" s="96">
        <v>0.65</v>
      </c>
      <c r="K36" s="173">
        <f t="shared" si="2"/>
        <v>0</v>
      </c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</row>
    <row r="37" spans="1:45" s="95" customFormat="1" x14ac:dyDescent="0.25">
      <c r="A37" s="154"/>
      <c r="B37" s="155"/>
      <c r="C37" s="155"/>
      <c r="D37" s="157"/>
      <c r="E37" s="172"/>
      <c r="F37" s="96">
        <v>1</v>
      </c>
      <c r="G37" s="172">
        <f t="shared" si="1"/>
        <v>0</v>
      </c>
      <c r="H37" s="92"/>
      <c r="I37" s="92"/>
      <c r="J37" s="96">
        <v>0.65</v>
      </c>
      <c r="K37" s="173">
        <f t="shared" si="2"/>
        <v>0</v>
      </c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</row>
    <row r="38" spans="1:45" s="95" customFormat="1" x14ac:dyDescent="0.25">
      <c r="A38" s="154"/>
      <c r="B38" s="155"/>
      <c r="C38" s="155"/>
      <c r="D38" s="157"/>
      <c r="E38" s="172"/>
      <c r="F38" s="96">
        <v>1</v>
      </c>
      <c r="G38" s="172">
        <f t="shared" si="1"/>
        <v>0</v>
      </c>
      <c r="H38" s="97"/>
      <c r="I38" s="92"/>
      <c r="J38" s="96">
        <v>0.65</v>
      </c>
      <c r="K38" s="173">
        <f t="shared" si="2"/>
        <v>0</v>
      </c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</row>
    <row r="39" spans="1:45" s="95" customFormat="1" ht="13.8" thickBot="1" x14ac:dyDescent="0.3">
      <c r="A39" s="162"/>
      <c r="B39" s="163"/>
      <c r="C39" s="163"/>
      <c r="D39" s="164"/>
      <c r="E39" s="176"/>
      <c r="F39" s="177">
        <v>1</v>
      </c>
      <c r="G39" s="172">
        <f t="shared" si="1"/>
        <v>0</v>
      </c>
      <c r="H39" s="178"/>
      <c r="I39" s="92"/>
      <c r="J39" s="177">
        <v>0.65</v>
      </c>
      <c r="K39" s="173">
        <f t="shared" si="2"/>
        <v>0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</row>
    <row r="40" spans="1:45" s="99" customFormat="1" ht="38.25" customHeight="1" thickBot="1" x14ac:dyDescent="0.3">
      <c r="A40" s="205" t="s">
        <v>96</v>
      </c>
      <c r="B40" s="206"/>
      <c r="C40" s="165"/>
      <c r="D40" s="166"/>
      <c r="E40" s="179">
        <f>SUM(E12:E39)</f>
        <v>0</v>
      </c>
      <c r="F40" s="174" t="e">
        <f>G40/E40</f>
        <v>#DIV/0!</v>
      </c>
      <c r="G40" s="179">
        <f>SUM(G12:G39)</f>
        <v>0</v>
      </c>
      <c r="H40" s="175"/>
      <c r="I40" s="175"/>
      <c r="J40" s="175"/>
      <c r="K40" s="180">
        <f>SUM(K12:K39)</f>
        <v>0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</row>
    <row r="42" spans="1:45" x14ac:dyDescent="0.25">
      <c r="B42" s="207" t="s">
        <v>105</v>
      </c>
      <c r="C42" s="207"/>
    </row>
  </sheetData>
  <mergeCells count="2">
    <mergeCell ref="A40:B40"/>
    <mergeCell ref="B42:C42"/>
  </mergeCells>
  <conditionalFormatting sqref="I9">
    <cfRule type="cellIs" dxfId="0" priority="1" stopIfTrue="1" operator="notEqual">
      <formula>"OK"</formula>
    </cfRule>
  </conditionalFormatting>
  <dataValidations count="2">
    <dataValidation type="list" allowBlank="1" showInputMessage="1" showErrorMessage="1" sqref="H65549:I65575 JD65549:JD65575 SZ65549:SZ65575 ACV65549:ACV65575 AMR65549:AMR65575 AWN65549:AWN65575 BGJ65549:BGJ65575 BQF65549:BQF65575 CAB65549:CAB65575 CJX65549:CJX65575 CTT65549:CTT65575 DDP65549:DDP65575 DNL65549:DNL65575 DXH65549:DXH65575 EHD65549:EHD65575 EQZ65549:EQZ65575 FAV65549:FAV65575 FKR65549:FKR65575 FUN65549:FUN65575 GEJ65549:GEJ65575 GOF65549:GOF65575 GYB65549:GYB65575 HHX65549:HHX65575 HRT65549:HRT65575 IBP65549:IBP65575 ILL65549:ILL65575 IVH65549:IVH65575 JFD65549:JFD65575 JOZ65549:JOZ65575 JYV65549:JYV65575 KIR65549:KIR65575 KSN65549:KSN65575 LCJ65549:LCJ65575 LMF65549:LMF65575 LWB65549:LWB65575 MFX65549:MFX65575 MPT65549:MPT65575 MZP65549:MZP65575 NJL65549:NJL65575 NTH65549:NTH65575 ODD65549:ODD65575 OMZ65549:OMZ65575 OWV65549:OWV65575 PGR65549:PGR65575 PQN65549:PQN65575 QAJ65549:QAJ65575 QKF65549:QKF65575 QUB65549:QUB65575 RDX65549:RDX65575 RNT65549:RNT65575 RXP65549:RXP65575 SHL65549:SHL65575 SRH65549:SRH65575 TBD65549:TBD65575 TKZ65549:TKZ65575 TUV65549:TUV65575 UER65549:UER65575 UON65549:UON65575 UYJ65549:UYJ65575 VIF65549:VIF65575 VSB65549:VSB65575 WBX65549:WBX65575 WLT65549:WLT65575 WVP65549:WVP65575 H131085:I131111 JD131085:JD131111 SZ131085:SZ131111 ACV131085:ACV131111 AMR131085:AMR131111 AWN131085:AWN131111 BGJ131085:BGJ131111 BQF131085:BQF131111 CAB131085:CAB131111 CJX131085:CJX131111 CTT131085:CTT131111 DDP131085:DDP131111 DNL131085:DNL131111 DXH131085:DXH131111 EHD131085:EHD131111 EQZ131085:EQZ131111 FAV131085:FAV131111 FKR131085:FKR131111 FUN131085:FUN131111 GEJ131085:GEJ131111 GOF131085:GOF131111 GYB131085:GYB131111 HHX131085:HHX131111 HRT131085:HRT131111 IBP131085:IBP131111 ILL131085:ILL131111 IVH131085:IVH131111 JFD131085:JFD131111 JOZ131085:JOZ131111 JYV131085:JYV131111 KIR131085:KIR131111 KSN131085:KSN131111 LCJ131085:LCJ131111 LMF131085:LMF131111 LWB131085:LWB131111 MFX131085:MFX131111 MPT131085:MPT131111 MZP131085:MZP131111 NJL131085:NJL131111 NTH131085:NTH131111 ODD131085:ODD131111 OMZ131085:OMZ131111 OWV131085:OWV131111 PGR131085:PGR131111 PQN131085:PQN131111 QAJ131085:QAJ131111 QKF131085:QKF131111 QUB131085:QUB131111 RDX131085:RDX131111 RNT131085:RNT131111 RXP131085:RXP131111 SHL131085:SHL131111 SRH131085:SRH131111 TBD131085:TBD131111 TKZ131085:TKZ131111 TUV131085:TUV131111 UER131085:UER131111 UON131085:UON131111 UYJ131085:UYJ131111 VIF131085:VIF131111 VSB131085:VSB131111 WBX131085:WBX131111 WLT131085:WLT131111 WVP131085:WVP131111 H196621:I196647 JD196621:JD196647 SZ196621:SZ196647 ACV196621:ACV196647 AMR196621:AMR196647 AWN196621:AWN196647 BGJ196621:BGJ196647 BQF196621:BQF196647 CAB196621:CAB196647 CJX196621:CJX196647 CTT196621:CTT196647 DDP196621:DDP196647 DNL196621:DNL196647 DXH196621:DXH196647 EHD196621:EHD196647 EQZ196621:EQZ196647 FAV196621:FAV196647 FKR196621:FKR196647 FUN196621:FUN196647 GEJ196621:GEJ196647 GOF196621:GOF196647 GYB196621:GYB196647 HHX196621:HHX196647 HRT196621:HRT196647 IBP196621:IBP196647 ILL196621:ILL196647 IVH196621:IVH196647 JFD196621:JFD196647 JOZ196621:JOZ196647 JYV196621:JYV196647 KIR196621:KIR196647 KSN196621:KSN196647 LCJ196621:LCJ196647 LMF196621:LMF196647 LWB196621:LWB196647 MFX196621:MFX196647 MPT196621:MPT196647 MZP196621:MZP196647 NJL196621:NJL196647 NTH196621:NTH196647 ODD196621:ODD196647 OMZ196621:OMZ196647 OWV196621:OWV196647 PGR196621:PGR196647 PQN196621:PQN196647 QAJ196621:QAJ196647 QKF196621:QKF196647 QUB196621:QUB196647 RDX196621:RDX196647 RNT196621:RNT196647 RXP196621:RXP196647 SHL196621:SHL196647 SRH196621:SRH196647 TBD196621:TBD196647 TKZ196621:TKZ196647 TUV196621:TUV196647 UER196621:UER196647 UON196621:UON196647 UYJ196621:UYJ196647 VIF196621:VIF196647 VSB196621:VSB196647 WBX196621:WBX196647 WLT196621:WLT196647 WVP196621:WVP196647 H262157:I262183 JD262157:JD262183 SZ262157:SZ262183 ACV262157:ACV262183 AMR262157:AMR262183 AWN262157:AWN262183 BGJ262157:BGJ262183 BQF262157:BQF262183 CAB262157:CAB262183 CJX262157:CJX262183 CTT262157:CTT262183 DDP262157:DDP262183 DNL262157:DNL262183 DXH262157:DXH262183 EHD262157:EHD262183 EQZ262157:EQZ262183 FAV262157:FAV262183 FKR262157:FKR262183 FUN262157:FUN262183 GEJ262157:GEJ262183 GOF262157:GOF262183 GYB262157:GYB262183 HHX262157:HHX262183 HRT262157:HRT262183 IBP262157:IBP262183 ILL262157:ILL262183 IVH262157:IVH262183 JFD262157:JFD262183 JOZ262157:JOZ262183 JYV262157:JYV262183 KIR262157:KIR262183 KSN262157:KSN262183 LCJ262157:LCJ262183 LMF262157:LMF262183 LWB262157:LWB262183 MFX262157:MFX262183 MPT262157:MPT262183 MZP262157:MZP262183 NJL262157:NJL262183 NTH262157:NTH262183 ODD262157:ODD262183 OMZ262157:OMZ262183 OWV262157:OWV262183 PGR262157:PGR262183 PQN262157:PQN262183 QAJ262157:QAJ262183 QKF262157:QKF262183 QUB262157:QUB262183 RDX262157:RDX262183 RNT262157:RNT262183 RXP262157:RXP262183 SHL262157:SHL262183 SRH262157:SRH262183 TBD262157:TBD262183 TKZ262157:TKZ262183 TUV262157:TUV262183 UER262157:UER262183 UON262157:UON262183 UYJ262157:UYJ262183 VIF262157:VIF262183 VSB262157:VSB262183 WBX262157:WBX262183 WLT262157:WLT262183 WVP262157:WVP262183 H327693:I327719 JD327693:JD327719 SZ327693:SZ327719 ACV327693:ACV327719 AMR327693:AMR327719 AWN327693:AWN327719 BGJ327693:BGJ327719 BQF327693:BQF327719 CAB327693:CAB327719 CJX327693:CJX327719 CTT327693:CTT327719 DDP327693:DDP327719 DNL327693:DNL327719 DXH327693:DXH327719 EHD327693:EHD327719 EQZ327693:EQZ327719 FAV327693:FAV327719 FKR327693:FKR327719 FUN327693:FUN327719 GEJ327693:GEJ327719 GOF327693:GOF327719 GYB327693:GYB327719 HHX327693:HHX327719 HRT327693:HRT327719 IBP327693:IBP327719 ILL327693:ILL327719 IVH327693:IVH327719 JFD327693:JFD327719 JOZ327693:JOZ327719 JYV327693:JYV327719 KIR327693:KIR327719 KSN327693:KSN327719 LCJ327693:LCJ327719 LMF327693:LMF327719 LWB327693:LWB327719 MFX327693:MFX327719 MPT327693:MPT327719 MZP327693:MZP327719 NJL327693:NJL327719 NTH327693:NTH327719 ODD327693:ODD327719 OMZ327693:OMZ327719 OWV327693:OWV327719 PGR327693:PGR327719 PQN327693:PQN327719 QAJ327693:QAJ327719 QKF327693:QKF327719 QUB327693:QUB327719 RDX327693:RDX327719 RNT327693:RNT327719 RXP327693:RXP327719 SHL327693:SHL327719 SRH327693:SRH327719 TBD327693:TBD327719 TKZ327693:TKZ327719 TUV327693:TUV327719 UER327693:UER327719 UON327693:UON327719 UYJ327693:UYJ327719 VIF327693:VIF327719 VSB327693:VSB327719 WBX327693:WBX327719 WLT327693:WLT327719 WVP327693:WVP327719 H393229:I393255 JD393229:JD393255 SZ393229:SZ393255 ACV393229:ACV393255 AMR393229:AMR393255 AWN393229:AWN393255 BGJ393229:BGJ393255 BQF393229:BQF393255 CAB393229:CAB393255 CJX393229:CJX393255 CTT393229:CTT393255 DDP393229:DDP393255 DNL393229:DNL393255 DXH393229:DXH393255 EHD393229:EHD393255 EQZ393229:EQZ393255 FAV393229:FAV393255 FKR393229:FKR393255 FUN393229:FUN393255 GEJ393229:GEJ393255 GOF393229:GOF393255 GYB393229:GYB393255 HHX393229:HHX393255 HRT393229:HRT393255 IBP393229:IBP393255 ILL393229:ILL393255 IVH393229:IVH393255 JFD393229:JFD393255 JOZ393229:JOZ393255 JYV393229:JYV393255 KIR393229:KIR393255 KSN393229:KSN393255 LCJ393229:LCJ393255 LMF393229:LMF393255 LWB393229:LWB393255 MFX393229:MFX393255 MPT393229:MPT393255 MZP393229:MZP393255 NJL393229:NJL393255 NTH393229:NTH393255 ODD393229:ODD393255 OMZ393229:OMZ393255 OWV393229:OWV393255 PGR393229:PGR393255 PQN393229:PQN393255 QAJ393229:QAJ393255 QKF393229:QKF393255 QUB393229:QUB393255 RDX393229:RDX393255 RNT393229:RNT393255 RXP393229:RXP393255 SHL393229:SHL393255 SRH393229:SRH393255 TBD393229:TBD393255 TKZ393229:TKZ393255 TUV393229:TUV393255 UER393229:UER393255 UON393229:UON393255 UYJ393229:UYJ393255 VIF393229:VIF393255 VSB393229:VSB393255 WBX393229:WBX393255 WLT393229:WLT393255 WVP393229:WVP393255 H458765:I458791 JD458765:JD458791 SZ458765:SZ458791 ACV458765:ACV458791 AMR458765:AMR458791 AWN458765:AWN458791 BGJ458765:BGJ458791 BQF458765:BQF458791 CAB458765:CAB458791 CJX458765:CJX458791 CTT458765:CTT458791 DDP458765:DDP458791 DNL458765:DNL458791 DXH458765:DXH458791 EHD458765:EHD458791 EQZ458765:EQZ458791 FAV458765:FAV458791 FKR458765:FKR458791 FUN458765:FUN458791 GEJ458765:GEJ458791 GOF458765:GOF458791 GYB458765:GYB458791 HHX458765:HHX458791 HRT458765:HRT458791 IBP458765:IBP458791 ILL458765:ILL458791 IVH458765:IVH458791 JFD458765:JFD458791 JOZ458765:JOZ458791 JYV458765:JYV458791 KIR458765:KIR458791 KSN458765:KSN458791 LCJ458765:LCJ458791 LMF458765:LMF458791 LWB458765:LWB458791 MFX458765:MFX458791 MPT458765:MPT458791 MZP458765:MZP458791 NJL458765:NJL458791 NTH458765:NTH458791 ODD458765:ODD458791 OMZ458765:OMZ458791 OWV458765:OWV458791 PGR458765:PGR458791 PQN458765:PQN458791 QAJ458765:QAJ458791 QKF458765:QKF458791 QUB458765:QUB458791 RDX458765:RDX458791 RNT458765:RNT458791 RXP458765:RXP458791 SHL458765:SHL458791 SRH458765:SRH458791 TBD458765:TBD458791 TKZ458765:TKZ458791 TUV458765:TUV458791 UER458765:UER458791 UON458765:UON458791 UYJ458765:UYJ458791 VIF458765:VIF458791 VSB458765:VSB458791 WBX458765:WBX458791 WLT458765:WLT458791 WVP458765:WVP458791 H524301:I524327 JD524301:JD524327 SZ524301:SZ524327 ACV524301:ACV524327 AMR524301:AMR524327 AWN524301:AWN524327 BGJ524301:BGJ524327 BQF524301:BQF524327 CAB524301:CAB524327 CJX524301:CJX524327 CTT524301:CTT524327 DDP524301:DDP524327 DNL524301:DNL524327 DXH524301:DXH524327 EHD524301:EHD524327 EQZ524301:EQZ524327 FAV524301:FAV524327 FKR524301:FKR524327 FUN524301:FUN524327 GEJ524301:GEJ524327 GOF524301:GOF524327 GYB524301:GYB524327 HHX524301:HHX524327 HRT524301:HRT524327 IBP524301:IBP524327 ILL524301:ILL524327 IVH524301:IVH524327 JFD524301:JFD524327 JOZ524301:JOZ524327 JYV524301:JYV524327 KIR524301:KIR524327 KSN524301:KSN524327 LCJ524301:LCJ524327 LMF524301:LMF524327 LWB524301:LWB524327 MFX524301:MFX524327 MPT524301:MPT524327 MZP524301:MZP524327 NJL524301:NJL524327 NTH524301:NTH524327 ODD524301:ODD524327 OMZ524301:OMZ524327 OWV524301:OWV524327 PGR524301:PGR524327 PQN524301:PQN524327 QAJ524301:QAJ524327 QKF524301:QKF524327 QUB524301:QUB524327 RDX524301:RDX524327 RNT524301:RNT524327 RXP524301:RXP524327 SHL524301:SHL524327 SRH524301:SRH524327 TBD524301:TBD524327 TKZ524301:TKZ524327 TUV524301:TUV524327 UER524301:UER524327 UON524301:UON524327 UYJ524301:UYJ524327 VIF524301:VIF524327 VSB524301:VSB524327 WBX524301:WBX524327 WLT524301:WLT524327 WVP524301:WVP524327 H589837:I589863 JD589837:JD589863 SZ589837:SZ589863 ACV589837:ACV589863 AMR589837:AMR589863 AWN589837:AWN589863 BGJ589837:BGJ589863 BQF589837:BQF589863 CAB589837:CAB589863 CJX589837:CJX589863 CTT589837:CTT589863 DDP589837:DDP589863 DNL589837:DNL589863 DXH589837:DXH589863 EHD589837:EHD589863 EQZ589837:EQZ589863 FAV589837:FAV589863 FKR589837:FKR589863 FUN589837:FUN589863 GEJ589837:GEJ589863 GOF589837:GOF589863 GYB589837:GYB589863 HHX589837:HHX589863 HRT589837:HRT589863 IBP589837:IBP589863 ILL589837:ILL589863 IVH589837:IVH589863 JFD589837:JFD589863 JOZ589837:JOZ589863 JYV589837:JYV589863 KIR589837:KIR589863 KSN589837:KSN589863 LCJ589837:LCJ589863 LMF589837:LMF589863 LWB589837:LWB589863 MFX589837:MFX589863 MPT589837:MPT589863 MZP589837:MZP589863 NJL589837:NJL589863 NTH589837:NTH589863 ODD589837:ODD589863 OMZ589837:OMZ589863 OWV589837:OWV589863 PGR589837:PGR589863 PQN589837:PQN589863 QAJ589837:QAJ589863 QKF589837:QKF589863 QUB589837:QUB589863 RDX589837:RDX589863 RNT589837:RNT589863 RXP589837:RXP589863 SHL589837:SHL589863 SRH589837:SRH589863 TBD589837:TBD589863 TKZ589837:TKZ589863 TUV589837:TUV589863 UER589837:UER589863 UON589837:UON589863 UYJ589837:UYJ589863 VIF589837:VIF589863 VSB589837:VSB589863 WBX589837:WBX589863 WLT589837:WLT589863 WVP589837:WVP589863 H655373:I655399 JD655373:JD655399 SZ655373:SZ655399 ACV655373:ACV655399 AMR655373:AMR655399 AWN655373:AWN655399 BGJ655373:BGJ655399 BQF655373:BQF655399 CAB655373:CAB655399 CJX655373:CJX655399 CTT655373:CTT655399 DDP655373:DDP655399 DNL655373:DNL655399 DXH655373:DXH655399 EHD655373:EHD655399 EQZ655373:EQZ655399 FAV655373:FAV655399 FKR655373:FKR655399 FUN655373:FUN655399 GEJ655373:GEJ655399 GOF655373:GOF655399 GYB655373:GYB655399 HHX655373:HHX655399 HRT655373:HRT655399 IBP655373:IBP655399 ILL655373:ILL655399 IVH655373:IVH655399 JFD655373:JFD655399 JOZ655373:JOZ655399 JYV655373:JYV655399 KIR655373:KIR655399 KSN655373:KSN655399 LCJ655373:LCJ655399 LMF655373:LMF655399 LWB655373:LWB655399 MFX655373:MFX655399 MPT655373:MPT655399 MZP655373:MZP655399 NJL655373:NJL655399 NTH655373:NTH655399 ODD655373:ODD655399 OMZ655373:OMZ655399 OWV655373:OWV655399 PGR655373:PGR655399 PQN655373:PQN655399 QAJ655373:QAJ655399 QKF655373:QKF655399 QUB655373:QUB655399 RDX655373:RDX655399 RNT655373:RNT655399 RXP655373:RXP655399 SHL655373:SHL655399 SRH655373:SRH655399 TBD655373:TBD655399 TKZ655373:TKZ655399 TUV655373:TUV655399 UER655373:UER655399 UON655373:UON655399 UYJ655373:UYJ655399 VIF655373:VIF655399 VSB655373:VSB655399 WBX655373:WBX655399 WLT655373:WLT655399 WVP655373:WVP655399 H720909:I720935 JD720909:JD720935 SZ720909:SZ720935 ACV720909:ACV720935 AMR720909:AMR720935 AWN720909:AWN720935 BGJ720909:BGJ720935 BQF720909:BQF720935 CAB720909:CAB720935 CJX720909:CJX720935 CTT720909:CTT720935 DDP720909:DDP720935 DNL720909:DNL720935 DXH720909:DXH720935 EHD720909:EHD720935 EQZ720909:EQZ720935 FAV720909:FAV720935 FKR720909:FKR720935 FUN720909:FUN720935 GEJ720909:GEJ720935 GOF720909:GOF720935 GYB720909:GYB720935 HHX720909:HHX720935 HRT720909:HRT720935 IBP720909:IBP720935 ILL720909:ILL720935 IVH720909:IVH720935 JFD720909:JFD720935 JOZ720909:JOZ720935 JYV720909:JYV720935 KIR720909:KIR720935 KSN720909:KSN720935 LCJ720909:LCJ720935 LMF720909:LMF720935 LWB720909:LWB720935 MFX720909:MFX720935 MPT720909:MPT720935 MZP720909:MZP720935 NJL720909:NJL720935 NTH720909:NTH720935 ODD720909:ODD720935 OMZ720909:OMZ720935 OWV720909:OWV720935 PGR720909:PGR720935 PQN720909:PQN720935 QAJ720909:QAJ720935 QKF720909:QKF720935 QUB720909:QUB720935 RDX720909:RDX720935 RNT720909:RNT720935 RXP720909:RXP720935 SHL720909:SHL720935 SRH720909:SRH720935 TBD720909:TBD720935 TKZ720909:TKZ720935 TUV720909:TUV720935 UER720909:UER720935 UON720909:UON720935 UYJ720909:UYJ720935 VIF720909:VIF720935 VSB720909:VSB720935 WBX720909:WBX720935 WLT720909:WLT720935 WVP720909:WVP720935 H786445:I786471 JD786445:JD786471 SZ786445:SZ786471 ACV786445:ACV786471 AMR786445:AMR786471 AWN786445:AWN786471 BGJ786445:BGJ786471 BQF786445:BQF786471 CAB786445:CAB786471 CJX786445:CJX786471 CTT786445:CTT786471 DDP786445:DDP786471 DNL786445:DNL786471 DXH786445:DXH786471 EHD786445:EHD786471 EQZ786445:EQZ786471 FAV786445:FAV786471 FKR786445:FKR786471 FUN786445:FUN786471 GEJ786445:GEJ786471 GOF786445:GOF786471 GYB786445:GYB786471 HHX786445:HHX786471 HRT786445:HRT786471 IBP786445:IBP786471 ILL786445:ILL786471 IVH786445:IVH786471 JFD786445:JFD786471 JOZ786445:JOZ786471 JYV786445:JYV786471 KIR786445:KIR786471 KSN786445:KSN786471 LCJ786445:LCJ786471 LMF786445:LMF786471 LWB786445:LWB786471 MFX786445:MFX786471 MPT786445:MPT786471 MZP786445:MZP786471 NJL786445:NJL786471 NTH786445:NTH786471 ODD786445:ODD786471 OMZ786445:OMZ786471 OWV786445:OWV786471 PGR786445:PGR786471 PQN786445:PQN786471 QAJ786445:QAJ786471 QKF786445:QKF786471 QUB786445:QUB786471 RDX786445:RDX786471 RNT786445:RNT786471 RXP786445:RXP786471 SHL786445:SHL786471 SRH786445:SRH786471 TBD786445:TBD786471 TKZ786445:TKZ786471 TUV786445:TUV786471 UER786445:UER786471 UON786445:UON786471 UYJ786445:UYJ786471 VIF786445:VIF786471 VSB786445:VSB786471 WBX786445:WBX786471 WLT786445:WLT786471 WVP786445:WVP786471 H851981:I852007 JD851981:JD852007 SZ851981:SZ852007 ACV851981:ACV852007 AMR851981:AMR852007 AWN851981:AWN852007 BGJ851981:BGJ852007 BQF851981:BQF852007 CAB851981:CAB852007 CJX851981:CJX852007 CTT851981:CTT852007 DDP851981:DDP852007 DNL851981:DNL852007 DXH851981:DXH852007 EHD851981:EHD852007 EQZ851981:EQZ852007 FAV851981:FAV852007 FKR851981:FKR852007 FUN851981:FUN852007 GEJ851981:GEJ852007 GOF851981:GOF852007 GYB851981:GYB852007 HHX851981:HHX852007 HRT851981:HRT852007 IBP851981:IBP852007 ILL851981:ILL852007 IVH851981:IVH852007 JFD851981:JFD852007 JOZ851981:JOZ852007 JYV851981:JYV852007 KIR851981:KIR852007 KSN851981:KSN852007 LCJ851981:LCJ852007 LMF851981:LMF852007 LWB851981:LWB852007 MFX851981:MFX852007 MPT851981:MPT852007 MZP851981:MZP852007 NJL851981:NJL852007 NTH851981:NTH852007 ODD851981:ODD852007 OMZ851981:OMZ852007 OWV851981:OWV852007 PGR851981:PGR852007 PQN851981:PQN852007 QAJ851981:QAJ852007 QKF851981:QKF852007 QUB851981:QUB852007 RDX851981:RDX852007 RNT851981:RNT852007 RXP851981:RXP852007 SHL851981:SHL852007 SRH851981:SRH852007 TBD851981:TBD852007 TKZ851981:TKZ852007 TUV851981:TUV852007 UER851981:UER852007 UON851981:UON852007 UYJ851981:UYJ852007 VIF851981:VIF852007 VSB851981:VSB852007 WBX851981:WBX852007 WLT851981:WLT852007 WVP851981:WVP852007 H917517:I917543 JD917517:JD917543 SZ917517:SZ917543 ACV917517:ACV917543 AMR917517:AMR917543 AWN917517:AWN917543 BGJ917517:BGJ917543 BQF917517:BQF917543 CAB917517:CAB917543 CJX917517:CJX917543 CTT917517:CTT917543 DDP917517:DDP917543 DNL917517:DNL917543 DXH917517:DXH917543 EHD917517:EHD917543 EQZ917517:EQZ917543 FAV917517:FAV917543 FKR917517:FKR917543 FUN917517:FUN917543 GEJ917517:GEJ917543 GOF917517:GOF917543 GYB917517:GYB917543 HHX917517:HHX917543 HRT917517:HRT917543 IBP917517:IBP917543 ILL917517:ILL917543 IVH917517:IVH917543 JFD917517:JFD917543 JOZ917517:JOZ917543 JYV917517:JYV917543 KIR917517:KIR917543 KSN917517:KSN917543 LCJ917517:LCJ917543 LMF917517:LMF917543 LWB917517:LWB917543 MFX917517:MFX917543 MPT917517:MPT917543 MZP917517:MZP917543 NJL917517:NJL917543 NTH917517:NTH917543 ODD917517:ODD917543 OMZ917517:OMZ917543 OWV917517:OWV917543 PGR917517:PGR917543 PQN917517:PQN917543 QAJ917517:QAJ917543 QKF917517:QKF917543 QUB917517:QUB917543 RDX917517:RDX917543 RNT917517:RNT917543 RXP917517:RXP917543 SHL917517:SHL917543 SRH917517:SRH917543 TBD917517:TBD917543 TKZ917517:TKZ917543 TUV917517:TUV917543 UER917517:UER917543 UON917517:UON917543 UYJ917517:UYJ917543 VIF917517:VIF917543 VSB917517:VSB917543 WBX917517:WBX917543 WLT917517:WLT917543 WVP917517:WVP917543 H983053:I983079 JD983053:JD983079 SZ983053:SZ983079 ACV983053:ACV983079 AMR983053:AMR983079 AWN983053:AWN983079 BGJ983053:BGJ983079 BQF983053:BQF983079 CAB983053:CAB983079 CJX983053:CJX983079 CTT983053:CTT983079 DDP983053:DDP983079 DNL983053:DNL983079 DXH983053:DXH983079 EHD983053:EHD983079 EQZ983053:EQZ983079 FAV983053:FAV983079 FKR983053:FKR983079 FUN983053:FUN983079 GEJ983053:GEJ983079 GOF983053:GOF983079 GYB983053:GYB983079 HHX983053:HHX983079 HRT983053:HRT983079 IBP983053:IBP983079 ILL983053:ILL983079 IVH983053:IVH983079 JFD983053:JFD983079 JOZ983053:JOZ983079 JYV983053:JYV983079 KIR983053:KIR983079 KSN983053:KSN983079 LCJ983053:LCJ983079 LMF983053:LMF983079 LWB983053:LWB983079 MFX983053:MFX983079 MPT983053:MPT983079 MZP983053:MZP983079 NJL983053:NJL983079 NTH983053:NTH983079 ODD983053:ODD983079 OMZ983053:OMZ983079 OWV983053:OWV983079 PGR983053:PGR983079 PQN983053:PQN983079 QAJ983053:QAJ983079 QKF983053:QKF983079 QUB983053:QUB983079 RDX983053:RDX983079 RNT983053:RNT983079 RXP983053:RXP983079 SHL983053:SHL983079 SRH983053:SRH983079 TBD983053:TBD983079 TKZ983053:TKZ983079 TUV983053:TUV983079 UER983053:UER983079 UON983053:UON983079 UYJ983053:UYJ983079 VIF983053:VIF983079 VSB983053:VSB983079 WBX983053:WBX983079 WLT983053:WLT983079 WVP983053:WVP983079 WVP12:WVP39 JD12:JD39 SZ12:SZ39 ACV12:ACV39 AMR12:AMR39 AWN12:AWN39 BGJ12:BGJ39 BQF12:BQF39 CAB12:CAB39 CJX12:CJX39 CTT12:CTT39 DDP12:DDP39 DNL12:DNL39 DXH12:DXH39 EHD12:EHD39 EQZ12:EQZ39 FAV12:FAV39 FKR12:FKR39 FUN12:FUN39 GEJ12:GEJ39 GOF12:GOF39 GYB12:GYB39 HHX12:HHX39 HRT12:HRT39 IBP12:IBP39 ILL12:ILL39 IVH12:IVH39 JFD12:JFD39 JOZ12:JOZ39 JYV12:JYV39 KIR12:KIR39 KSN12:KSN39 LCJ12:LCJ39 LMF12:LMF39 LWB12:LWB39 MFX12:MFX39 MPT12:MPT39 MZP12:MZP39 NJL12:NJL39 NTH12:NTH39 ODD12:ODD39 OMZ12:OMZ39 OWV12:OWV39 PGR12:PGR39 PQN12:PQN39 QAJ12:QAJ39 QKF12:QKF39 QUB12:QUB39 RDX12:RDX39 RNT12:RNT39 RXP12:RXP39 SHL12:SHL39 SRH12:SRH39 TBD12:TBD39 TKZ12:TKZ39 TUV12:TUV39 UER12:UER39 UON12:UON39 UYJ12:UYJ39 VIF12:VIF39 VSB12:VSB39 WBX12:WBX39 WLT12:WLT39 H12:H39">
      <formula1>rubriek2</formula1>
    </dataValidation>
    <dataValidation type="list" allowBlank="1" showInputMessage="1" showErrorMessage="1" sqref="I12:I39">
      <formula1>coprom</formula1>
    </dataValidation>
  </dataValidations>
  <pageMargins left="0.23622047244094491" right="0.19685039370078741" top="0.55118110236220474" bottom="0.59055118110236227" header="0.15748031496062992" footer="0.15748031496062992"/>
  <pageSetup paperSize="9" scale="85" fitToHeight="3" orientation="landscape" r:id="rId1"/>
  <headerFooter alignWithMargins="0">
    <oddHeader>&amp;L&amp;"Arial,Vet"Aanvraag cofinanciering projecten PDPO 2014 - 2020 Leader</oddHeader>
    <oddFooter>&amp;LVersie 1.0&amp;R&amp;N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F62"/>
  <sheetViews>
    <sheetView topLeftCell="A16" workbookViewId="0">
      <selection activeCell="C39" sqref="C39"/>
    </sheetView>
  </sheetViews>
  <sheetFormatPr defaultRowHeight="14.4" x14ac:dyDescent="0.3"/>
  <cols>
    <col min="1" max="1" width="27.44140625" customWidth="1"/>
    <col min="2" max="2" width="10.88671875" style="1" customWidth="1"/>
    <col min="3" max="3" width="19.88671875" style="20" customWidth="1"/>
    <col min="4" max="4" width="11.33203125" style="4" customWidth="1"/>
    <col min="5" max="5" width="17.5546875" style="26" customWidth="1"/>
    <col min="6" max="6" width="27.109375" style="1" customWidth="1"/>
  </cols>
  <sheetData>
    <row r="1" spans="1:6" ht="18" x14ac:dyDescent="0.35">
      <c r="A1" s="7" t="s">
        <v>0</v>
      </c>
    </row>
    <row r="2" spans="1:6" ht="18" x14ac:dyDescent="0.35">
      <c r="A2" s="7"/>
    </row>
    <row r="3" spans="1:6" x14ac:dyDescent="0.3">
      <c r="A3" t="s">
        <v>53</v>
      </c>
    </row>
    <row r="4" spans="1:6" x14ac:dyDescent="0.3">
      <c r="A4" t="s">
        <v>32</v>
      </c>
      <c r="B4" s="211" t="str">
        <f>'In te vullen voorblad'!B13</f>
        <v>VLAxx/xx</v>
      </c>
      <c r="C4" s="211"/>
    </row>
    <row r="5" spans="1:6" x14ac:dyDescent="0.3">
      <c r="A5" t="s">
        <v>33</v>
      </c>
      <c r="B5" s="211" t="str">
        <f>'In te vullen voorblad'!B12</f>
        <v>…………………………………………………..</v>
      </c>
      <c r="C5" s="211"/>
      <c r="D5" s="211"/>
      <c r="E5" s="211"/>
      <c r="F5" s="211"/>
    </row>
    <row r="6" spans="1:6" x14ac:dyDescent="0.3">
      <c r="A6" t="s">
        <v>111</v>
      </c>
      <c r="B6" s="25"/>
      <c r="C6" s="25"/>
      <c r="D6" s="25"/>
      <c r="E6" s="25"/>
      <c r="F6" s="25"/>
    </row>
    <row r="7" spans="1:6" ht="15" thickBot="1" x14ac:dyDescent="0.35">
      <c r="B7" s="5"/>
      <c r="C7" s="24"/>
      <c r="D7" s="5"/>
      <c r="E7" s="27"/>
    </row>
    <row r="8" spans="1:6" ht="58.2" thickBot="1" x14ac:dyDescent="0.35">
      <c r="A8" s="8" t="s">
        <v>2</v>
      </c>
      <c r="B8" s="9" t="s">
        <v>1</v>
      </c>
      <c r="C8" s="22" t="s">
        <v>107</v>
      </c>
      <c r="D8" s="10" t="s">
        <v>3</v>
      </c>
      <c r="E8" s="28" t="s">
        <v>55</v>
      </c>
      <c r="F8" s="11" t="s">
        <v>31</v>
      </c>
    </row>
    <row r="9" spans="1:6" ht="15" thickBot="1" x14ac:dyDescent="0.35"/>
    <row r="10" spans="1:6" x14ac:dyDescent="0.3">
      <c r="A10" s="14"/>
      <c r="B10" s="116"/>
      <c r="C10" s="114" t="str">
        <f t="shared" ref="C10:C16" si="0">+IF(B10="","",VLOOKUP(B10,loonwijzer,11))</f>
        <v/>
      </c>
      <c r="D10" s="15"/>
      <c r="E10" s="29"/>
      <c r="F10" s="16" t="str">
        <f>+IF(C10="","",(E10/2)*C10)</f>
        <v/>
      </c>
    </row>
    <row r="11" spans="1:6" x14ac:dyDescent="0.3">
      <c r="A11" s="17"/>
      <c r="B11" s="12"/>
      <c r="C11" s="115" t="str">
        <f t="shared" si="0"/>
        <v/>
      </c>
      <c r="D11" s="13"/>
      <c r="E11" s="30"/>
      <c r="F11" s="18" t="str">
        <f t="shared" ref="F11:F16" si="1">+IF(C11="","",(E11/2)*C11)</f>
        <v/>
      </c>
    </row>
    <row r="12" spans="1:6" x14ac:dyDescent="0.3">
      <c r="A12" s="17"/>
      <c r="B12" s="12"/>
      <c r="C12" s="23" t="str">
        <f t="shared" si="0"/>
        <v/>
      </c>
      <c r="D12" s="13"/>
      <c r="E12" s="30"/>
      <c r="F12" s="18" t="str">
        <f t="shared" si="1"/>
        <v/>
      </c>
    </row>
    <row r="13" spans="1:6" x14ac:dyDescent="0.3">
      <c r="A13" s="17"/>
      <c r="B13" s="12"/>
      <c r="C13" s="23" t="str">
        <f t="shared" si="0"/>
        <v/>
      </c>
      <c r="D13" s="13"/>
      <c r="E13" s="30"/>
      <c r="F13" s="111" t="str">
        <f t="shared" si="1"/>
        <v/>
      </c>
    </row>
    <row r="14" spans="1:6" x14ac:dyDescent="0.3">
      <c r="A14" s="17"/>
      <c r="B14" s="12"/>
      <c r="C14" s="23" t="str">
        <f t="shared" si="0"/>
        <v/>
      </c>
      <c r="D14" s="13"/>
      <c r="E14" s="30"/>
      <c r="F14" s="111" t="str">
        <f t="shared" si="1"/>
        <v/>
      </c>
    </row>
    <row r="15" spans="1:6" x14ac:dyDescent="0.3">
      <c r="A15" s="17"/>
      <c r="B15" s="12"/>
      <c r="C15" s="23" t="str">
        <f t="shared" si="0"/>
        <v/>
      </c>
      <c r="D15" s="13"/>
      <c r="E15" s="30"/>
      <c r="F15" s="111" t="str">
        <f t="shared" si="1"/>
        <v/>
      </c>
    </row>
    <row r="16" spans="1:6" ht="15" thickBot="1" x14ac:dyDescent="0.35">
      <c r="A16" s="103"/>
      <c r="B16" s="104"/>
      <c r="C16" s="23" t="str">
        <f t="shared" si="0"/>
        <v/>
      </c>
      <c r="D16" s="105"/>
      <c r="E16" s="106"/>
      <c r="F16" s="111" t="str">
        <f t="shared" si="1"/>
        <v/>
      </c>
    </row>
    <row r="17" spans="1:6" s="3" customFormat="1" ht="15" thickBot="1" x14ac:dyDescent="0.35">
      <c r="A17" s="208" t="s">
        <v>112</v>
      </c>
      <c r="B17" s="209"/>
      <c r="C17" s="209"/>
      <c r="D17" s="209"/>
      <c r="E17" s="210"/>
      <c r="F17" s="112">
        <f>SUM(F10:F16)</f>
        <v>0</v>
      </c>
    </row>
    <row r="18" spans="1:6" x14ac:dyDescent="0.3">
      <c r="A18" s="17"/>
      <c r="B18" s="12"/>
      <c r="C18" s="23" t="str">
        <f t="shared" ref="C18:C24" si="2">+IF(B18="","",VLOOKUP(B18,loonwijzer,11))</f>
        <v/>
      </c>
      <c r="D18" s="13"/>
      <c r="E18" s="30"/>
      <c r="F18" s="16" t="str">
        <f>+IF(C18="","",(E18/2)*C18)</f>
        <v/>
      </c>
    </row>
    <row r="19" spans="1:6" x14ac:dyDescent="0.3">
      <c r="A19" s="17"/>
      <c r="B19" s="12"/>
      <c r="C19" s="23" t="str">
        <f t="shared" si="2"/>
        <v/>
      </c>
      <c r="D19" s="13"/>
      <c r="E19" s="30"/>
      <c r="F19" s="18" t="str">
        <f t="shared" ref="F19:F24" si="3">+IF(C19="","",(E19/2)*C19)</f>
        <v/>
      </c>
    </row>
    <row r="20" spans="1:6" x14ac:dyDescent="0.3">
      <c r="A20" s="17"/>
      <c r="B20" s="12"/>
      <c r="C20" s="23" t="str">
        <f t="shared" si="2"/>
        <v/>
      </c>
      <c r="D20" s="13"/>
      <c r="E20" s="30"/>
      <c r="F20" s="18" t="str">
        <f t="shared" si="3"/>
        <v/>
      </c>
    </row>
    <row r="21" spans="1:6" x14ac:dyDescent="0.3">
      <c r="A21" s="17"/>
      <c r="B21" s="12"/>
      <c r="C21" s="23" t="str">
        <f t="shared" si="2"/>
        <v/>
      </c>
      <c r="D21" s="13"/>
      <c r="E21" s="30"/>
      <c r="F21" s="111" t="str">
        <f t="shared" si="3"/>
        <v/>
      </c>
    </row>
    <row r="22" spans="1:6" x14ac:dyDescent="0.3">
      <c r="A22" s="17"/>
      <c r="B22" s="12"/>
      <c r="C22" s="23" t="str">
        <f t="shared" si="2"/>
        <v/>
      </c>
      <c r="D22" s="13"/>
      <c r="E22" s="30"/>
      <c r="F22" s="111" t="str">
        <f t="shared" si="3"/>
        <v/>
      </c>
    </row>
    <row r="23" spans="1:6" x14ac:dyDescent="0.3">
      <c r="A23" s="17"/>
      <c r="B23" s="12"/>
      <c r="C23" s="23" t="str">
        <f t="shared" si="2"/>
        <v/>
      </c>
      <c r="D23" s="13"/>
      <c r="E23" s="30"/>
      <c r="F23" s="111" t="str">
        <f t="shared" si="3"/>
        <v/>
      </c>
    </row>
    <row r="24" spans="1:6" ht="15" thickBot="1" x14ac:dyDescent="0.35">
      <c r="A24" s="103"/>
      <c r="B24" s="104"/>
      <c r="C24" s="23" t="str">
        <f t="shared" si="2"/>
        <v/>
      </c>
      <c r="D24" s="105"/>
      <c r="E24" s="106"/>
      <c r="F24" s="111" t="str">
        <f t="shared" si="3"/>
        <v/>
      </c>
    </row>
    <row r="25" spans="1:6" s="3" customFormat="1" ht="15" thickBot="1" x14ac:dyDescent="0.35">
      <c r="A25" s="208" t="s">
        <v>112</v>
      </c>
      <c r="B25" s="209"/>
      <c r="C25" s="209"/>
      <c r="D25" s="209"/>
      <c r="E25" s="210"/>
      <c r="F25" s="112">
        <f>SUM(F18:F24)</f>
        <v>0</v>
      </c>
    </row>
    <row r="26" spans="1:6" x14ac:dyDescent="0.3">
      <c r="A26" s="17"/>
      <c r="B26" s="12"/>
      <c r="C26" s="23" t="str">
        <f t="shared" ref="C26:C33" si="4">+IF(B26="","",VLOOKUP(B26,loonwijzer,11))</f>
        <v/>
      </c>
      <c r="D26" s="13"/>
      <c r="E26" s="30"/>
      <c r="F26" s="16" t="str">
        <f>+IF(C26="","",(E26/2)*C26)</f>
        <v/>
      </c>
    </row>
    <row r="27" spans="1:6" x14ac:dyDescent="0.3">
      <c r="A27" s="17"/>
      <c r="B27" s="12"/>
      <c r="C27" s="23" t="str">
        <f t="shared" si="4"/>
        <v/>
      </c>
      <c r="D27" s="13"/>
      <c r="E27" s="30"/>
      <c r="F27" s="18" t="str">
        <f t="shared" ref="F27:F33" si="5">+IF(C27="","",(E27/2)*C27)</f>
        <v/>
      </c>
    </row>
    <row r="28" spans="1:6" x14ac:dyDescent="0.3">
      <c r="A28" s="17"/>
      <c r="B28" s="12"/>
      <c r="C28" s="23" t="str">
        <f t="shared" si="4"/>
        <v/>
      </c>
      <c r="D28" s="13"/>
      <c r="E28" s="30"/>
      <c r="F28" s="18" t="str">
        <f t="shared" si="5"/>
        <v/>
      </c>
    </row>
    <row r="29" spans="1:6" x14ac:dyDescent="0.3">
      <c r="A29" s="17"/>
      <c r="B29" s="12"/>
      <c r="C29" s="23" t="str">
        <f t="shared" si="4"/>
        <v/>
      </c>
      <c r="D29" s="13"/>
      <c r="E29" s="30"/>
      <c r="F29" s="111" t="str">
        <f t="shared" si="5"/>
        <v/>
      </c>
    </row>
    <row r="30" spans="1:6" x14ac:dyDescent="0.3">
      <c r="A30" s="17"/>
      <c r="B30" s="12"/>
      <c r="C30" s="23" t="str">
        <f t="shared" si="4"/>
        <v/>
      </c>
      <c r="D30" s="13"/>
      <c r="E30" s="30"/>
      <c r="F30" s="111" t="str">
        <f t="shared" si="5"/>
        <v/>
      </c>
    </row>
    <row r="31" spans="1:6" x14ac:dyDescent="0.3">
      <c r="A31" s="17"/>
      <c r="B31" s="12"/>
      <c r="C31" s="23" t="str">
        <f t="shared" si="4"/>
        <v/>
      </c>
      <c r="D31" s="13"/>
      <c r="E31" s="30"/>
      <c r="F31" s="111" t="str">
        <f t="shared" si="5"/>
        <v/>
      </c>
    </row>
    <row r="32" spans="1:6" x14ac:dyDescent="0.3">
      <c r="A32" s="17"/>
      <c r="B32" s="12"/>
      <c r="C32" s="23" t="str">
        <f t="shared" si="4"/>
        <v/>
      </c>
      <c r="D32" s="13"/>
      <c r="E32" s="30"/>
      <c r="F32" s="111" t="str">
        <f t="shared" si="5"/>
        <v/>
      </c>
    </row>
    <row r="33" spans="1:6" ht="15" thickBot="1" x14ac:dyDescent="0.35">
      <c r="A33" s="103"/>
      <c r="B33" s="104"/>
      <c r="C33" s="23" t="str">
        <f t="shared" si="4"/>
        <v/>
      </c>
      <c r="D33" s="105"/>
      <c r="E33" s="106"/>
      <c r="F33" s="111" t="str">
        <f t="shared" si="5"/>
        <v/>
      </c>
    </row>
    <row r="34" spans="1:6" s="3" customFormat="1" ht="15" thickBot="1" x14ac:dyDescent="0.35">
      <c r="A34" s="208" t="s">
        <v>112</v>
      </c>
      <c r="B34" s="209"/>
      <c r="C34" s="209"/>
      <c r="D34" s="209"/>
      <c r="E34" s="210"/>
      <c r="F34" s="112">
        <f>SUM(F26:F33)</f>
        <v>0</v>
      </c>
    </row>
    <row r="35" spans="1:6" x14ac:dyDescent="0.3">
      <c r="A35" s="107"/>
      <c r="B35" s="108"/>
      <c r="C35" s="23" t="str">
        <f t="shared" ref="C35:C41" si="6">+IF(B35="","",VLOOKUP(B35,loonwijzer,11))</f>
        <v/>
      </c>
      <c r="D35" s="109"/>
      <c r="E35" s="110"/>
      <c r="F35" s="16" t="str">
        <f>+IF(C35="","",(E35/2)*C35)</f>
        <v/>
      </c>
    </row>
    <row r="36" spans="1:6" x14ac:dyDescent="0.3">
      <c r="A36" s="17"/>
      <c r="B36" s="12"/>
      <c r="C36" s="23" t="str">
        <f t="shared" si="6"/>
        <v/>
      </c>
      <c r="D36" s="13"/>
      <c r="E36" s="30"/>
      <c r="F36" s="18" t="str">
        <f t="shared" ref="F36:F41" si="7">+IF(C36="","",(E36/2)*C36)</f>
        <v/>
      </c>
    </row>
    <row r="37" spans="1:6" x14ac:dyDescent="0.3">
      <c r="A37" s="17"/>
      <c r="B37" s="12"/>
      <c r="C37" s="23" t="str">
        <f t="shared" si="6"/>
        <v/>
      </c>
      <c r="D37" s="13"/>
      <c r="E37" s="30"/>
      <c r="F37" s="18" t="str">
        <f t="shared" si="7"/>
        <v/>
      </c>
    </row>
    <row r="38" spans="1:6" x14ac:dyDescent="0.3">
      <c r="A38" s="17"/>
      <c r="B38" s="12"/>
      <c r="C38" s="23" t="str">
        <f t="shared" si="6"/>
        <v/>
      </c>
      <c r="D38" s="13"/>
      <c r="E38" s="30"/>
      <c r="F38" s="111" t="str">
        <f t="shared" si="7"/>
        <v/>
      </c>
    </row>
    <row r="39" spans="1:6" x14ac:dyDescent="0.3">
      <c r="A39" s="17"/>
      <c r="B39" s="12"/>
      <c r="C39" s="23" t="str">
        <f t="shared" si="6"/>
        <v/>
      </c>
      <c r="D39" s="13"/>
      <c r="E39" s="30"/>
      <c r="F39" s="111" t="str">
        <f t="shared" si="7"/>
        <v/>
      </c>
    </row>
    <row r="40" spans="1:6" x14ac:dyDescent="0.3">
      <c r="A40" s="17"/>
      <c r="B40" s="12"/>
      <c r="C40" s="23" t="str">
        <f t="shared" si="6"/>
        <v/>
      </c>
      <c r="D40" s="13"/>
      <c r="E40" s="30"/>
      <c r="F40" s="111" t="str">
        <f t="shared" si="7"/>
        <v/>
      </c>
    </row>
    <row r="41" spans="1:6" ht="15" thickBot="1" x14ac:dyDescent="0.35">
      <c r="A41" s="103"/>
      <c r="B41" s="104"/>
      <c r="C41" s="23" t="str">
        <f t="shared" si="6"/>
        <v/>
      </c>
      <c r="D41" s="105"/>
      <c r="E41" s="106"/>
      <c r="F41" s="111" t="str">
        <f t="shared" si="7"/>
        <v/>
      </c>
    </row>
    <row r="42" spans="1:6" s="3" customFormat="1" ht="15" thickBot="1" x14ac:dyDescent="0.35">
      <c r="A42" s="208" t="s">
        <v>112</v>
      </c>
      <c r="B42" s="209"/>
      <c r="C42" s="209"/>
      <c r="D42" s="209"/>
      <c r="E42" s="210"/>
      <c r="F42" s="112">
        <f>SUM(F35:F41)</f>
        <v>0</v>
      </c>
    </row>
    <row r="43" spans="1:6" x14ac:dyDescent="0.3">
      <c r="A43" s="107"/>
      <c r="B43" s="108"/>
      <c r="C43" s="23" t="str">
        <f t="shared" ref="C43:C49" si="8">+IF(B43="","",VLOOKUP(B43,loonwijzer,11))</f>
        <v/>
      </c>
      <c r="D43" s="109"/>
      <c r="E43" s="110"/>
      <c r="F43" s="16" t="str">
        <f>+IF(C43="","",(E43/2)*C43)</f>
        <v/>
      </c>
    </row>
    <row r="44" spans="1:6" x14ac:dyDescent="0.3">
      <c r="A44" s="17"/>
      <c r="B44" s="12"/>
      <c r="C44" s="23" t="str">
        <f t="shared" si="8"/>
        <v/>
      </c>
      <c r="D44" s="13"/>
      <c r="E44" s="30"/>
      <c r="F44" s="18" t="str">
        <f t="shared" ref="F44:F49" si="9">+IF(C44="","",(E44/2)*C44)</f>
        <v/>
      </c>
    </row>
    <row r="45" spans="1:6" x14ac:dyDescent="0.3">
      <c r="A45" s="17"/>
      <c r="B45" s="12"/>
      <c r="C45" s="23" t="str">
        <f t="shared" si="8"/>
        <v/>
      </c>
      <c r="D45" s="13"/>
      <c r="E45" s="30"/>
      <c r="F45" s="18" t="str">
        <f t="shared" si="9"/>
        <v/>
      </c>
    </row>
    <row r="46" spans="1:6" x14ac:dyDescent="0.3">
      <c r="A46" s="17"/>
      <c r="B46" s="12"/>
      <c r="C46" s="23" t="str">
        <f t="shared" si="8"/>
        <v/>
      </c>
      <c r="D46" s="13"/>
      <c r="E46" s="30"/>
      <c r="F46" s="111" t="str">
        <f t="shared" si="9"/>
        <v/>
      </c>
    </row>
    <row r="47" spans="1:6" x14ac:dyDescent="0.3">
      <c r="A47" s="17"/>
      <c r="B47" s="12"/>
      <c r="C47" s="23" t="str">
        <f t="shared" si="8"/>
        <v/>
      </c>
      <c r="D47" s="13"/>
      <c r="E47" s="30"/>
      <c r="F47" s="111" t="str">
        <f t="shared" si="9"/>
        <v/>
      </c>
    </row>
    <row r="48" spans="1:6" x14ac:dyDescent="0.3">
      <c r="A48" s="17"/>
      <c r="B48" s="12"/>
      <c r="C48" s="23" t="str">
        <f t="shared" si="8"/>
        <v/>
      </c>
      <c r="D48" s="13"/>
      <c r="E48" s="30"/>
      <c r="F48" s="111" t="str">
        <f t="shared" si="9"/>
        <v/>
      </c>
    </row>
    <row r="49" spans="1:6" ht="15" thickBot="1" x14ac:dyDescent="0.35">
      <c r="A49" s="103"/>
      <c r="B49" s="104"/>
      <c r="C49" s="23" t="str">
        <f t="shared" si="8"/>
        <v/>
      </c>
      <c r="D49" s="105"/>
      <c r="E49" s="106"/>
      <c r="F49" s="111" t="str">
        <f t="shared" si="9"/>
        <v/>
      </c>
    </row>
    <row r="50" spans="1:6" s="3" customFormat="1" ht="15" thickBot="1" x14ac:dyDescent="0.35">
      <c r="A50" s="208" t="s">
        <v>112</v>
      </c>
      <c r="B50" s="209"/>
      <c r="C50" s="209"/>
      <c r="D50" s="209"/>
      <c r="E50" s="210"/>
      <c r="F50" s="112">
        <f>SUM(F43:F49)</f>
        <v>0</v>
      </c>
    </row>
    <row r="51" spans="1:6" x14ac:dyDescent="0.3">
      <c r="A51" s="107"/>
      <c r="B51" s="108"/>
      <c r="C51" s="23" t="str">
        <f t="shared" ref="C51:C58" si="10">+IF(B51="","",VLOOKUP(B51,loonwijzer,11))</f>
        <v/>
      </c>
      <c r="D51" s="109"/>
      <c r="E51" s="110"/>
      <c r="F51" s="16" t="str">
        <f>+IF(C51="","",(E51/2)*C51)</f>
        <v/>
      </c>
    </row>
    <row r="52" spans="1:6" x14ac:dyDescent="0.3">
      <c r="A52" s="17"/>
      <c r="B52" s="12"/>
      <c r="C52" s="23" t="str">
        <f t="shared" si="10"/>
        <v/>
      </c>
      <c r="D52" s="13"/>
      <c r="E52" s="30"/>
      <c r="F52" s="18" t="str">
        <f t="shared" ref="F52:F58" si="11">+IF(C52="","",(E52/2)*C52)</f>
        <v/>
      </c>
    </row>
    <row r="53" spans="1:6" x14ac:dyDescent="0.3">
      <c r="A53" s="17"/>
      <c r="B53" s="12"/>
      <c r="C53" s="23" t="str">
        <f t="shared" si="10"/>
        <v/>
      </c>
      <c r="D53" s="13"/>
      <c r="E53" s="30"/>
      <c r="F53" s="18" t="str">
        <f t="shared" si="11"/>
        <v/>
      </c>
    </row>
    <row r="54" spans="1:6" x14ac:dyDescent="0.3">
      <c r="A54" s="17"/>
      <c r="B54" s="12"/>
      <c r="C54" s="23" t="str">
        <f t="shared" si="10"/>
        <v/>
      </c>
      <c r="D54" s="13"/>
      <c r="E54" s="30"/>
      <c r="F54" s="111" t="str">
        <f t="shared" si="11"/>
        <v/>
      </c>
    </row>
    <row r="55" spans="1:6" x14ac:dyDescent="0.3">
      <c r="A55" s="17"/>
      <c r="B55" s="12"/>
      <c r="C55" s="23" t="str">
        <f t="shared" si="10"/>
        <v/>
      </c>
      <c r="D55" s="13"/>
      <c r="E55" s="30"/>
      <c r="F55" s="111" t="str">
        <f t="shared" si="11"/>
        <v/>
      </c>
    </row>
    <row r="56" spans="1:6" x14ac:dyDescent="0.3">
      <c r="A56" s="17"/>
      <c r="B56" s="12"/>
      <c r="C56" s="23" t="str">
        <f t="shared" si="10"/>
        <v/>
      </c>
      <c r="D56" s="13"/>
      <c r="E56" s="30"/>
      <c r="F56" s="111" t="str">
        <f t="shared" si="11"/>
        <v/>
      </c>
    </row>
    <row r="57" spans="1:6" x14ac:dyDescent="0.3">
      <c r="A57" s="17"/>
      <c r="B57" s="12"/>
      <c r="C57" s="23" t="str">
        <f t="shared" si="10"/>
        <v/>
      </c>
      <c r="D57" s="13"/>
      <c r="E57" s="30"/>
      <c r="F57" s="111" t="str">
        <f t="shared" si="11"/>
        <v/>
      </c>
    </row>
    <row r="58" spans="1:6" ht="15" thickBot="1" x14ac:dyDescent="0.35">
      <c r="A58" s="103"/>
      <c r="B58" s="104"/>
      <c r="C58" s="23" t="str">
        <f t="shared" si="10"/>
        <v/>
      </c>
      <c r="D58" s="105"/>
      <c r="E58" s="106"/>
      <c r="F58" s="111" t="str">
        <f t="shared" si="11"/>
        <v/>
      </c>
    </row>
    <row r="59" spans="1:6" s="3" customFormat="1" ht="15" thickBot="1" x14ac:dyDescent="0.35">
      <c r="A59" s="208" t="s">
        <v>112</v>
      </c>
      <c r="B59" s="209"/>
      <c r="C59" s="209"/>
      <c r="D59" s="209"/>
      <c r="E59" s="210"/>
      <c r="F59" s="112">
        <f>SUM(F51:F58)</f>
        <v>0</v>
      </c>
    </row>
    <row r="62" spans="1:6" x14ac:dyDescent="0.3">
      <c r="A62" t="s">
        <v>34</v>
      </c>
      <c r="B62" s="6"/>
      <c r="C62" s="21"/>
    </row>
  </sheetData>
  <mergeCells count="8">
    <mergeCell ref="A42:E42"/>
    <mergeCell ref="A50:E50"/>
    <mergeCell ref="A59:E59"/>
    <mergeCell ref="B4:C4"/>
    <mergeCell ref="B5:F5"/>
    <mergeCell ref="A17:E17"/>
    <mergeCell ref="A25:E25"/>
    <mergeCell ref="A34:E34"/>
  </mergeCells>
  <dataValidations count="1">
    <dataValidation type="list" allowBlank="1" showInputMessage="1" showErrorMessage="1" sqref="B10:B16 B18:B24 B26:B33 B35:B41 B43:B49 B51:B58">
      <formula1>looncode</formula1>
    </dataValidation>
  </dataValidations>
  <pageMargins left="0.23622047244094491" right="0.23622047244094491" top="0.52" bottom="0.51" header="0.18" footer="0.17"/>
  <pageSetup paperSize="9" scale="79" orientation="portrait" r:id="rId1"/>
  <headerFooter alignWithMargins="0">
    <oddHeader>&amp;L&amp;"Arial,Vet"Aanvraag cofinanciering projecten PDPO 2014 - 2020 Leader</oddHeader>
    <oddFooter>&amp;LVersie 1.0&amp;R&amp;N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pageSetUpPr fitToPage="1"/>
  </sheetPr>
  <dimension ref="A1:E54"/>
  <sheetViews>
    <sheetView topLeftCell="B1" workbookViewId="0">
      <selection activeCell="J16" sqref="J16"/>
    </sheetView>
  </sheetViews>
  <sheetFormatPr defaultRowHeight="14.4" x14ac:dyDescent="0.3"/>
  <cols>
    <col min="1" max="1" width="77.44140625" customWidth="1"/>
    <col min="2" max="2" width="11.44140625" style="1" customWidth="1"/>
    <col min="3" max="3" width="11.109375" style="1" customWidth="1"/>
    <col min="4" max="4" width="8.5546875" style="1" customWidth="1"/>
    <col min="5" max="5" width="13" style="1" customWidth="1"/>
  </cols>
  <sheetData>
    <row r="1" spans="1:5" ht="18" x14ac:dyDescent="0.35">
      <c r="A1" s="7" t="s">
        <v>36</v>
      </c>
      <c r="C1" s="20"/>
      <c r="D1" s="4"/>
    </row>
    <row r="2" spans="1:5" x14ac:dyDescent="0.3">
      <c r="C2" s="20"/>
      <c r="D2" s="4"/>
    </row>
    <row r="3" spans="1:5" x14ac:dyDescent="0.3">
      <c r="A3" t="s">
        <v>32</v>
      </c>
      <c r="B3" s="211" t="str">
        <f>'loonberek invullen promotor'!B4:C4</f>
        <v>VLAxx/xx</v>
      </c>
      <c r="C3" s="211"/>
      <c r="D3" s="34"/>
      <c r="E3" s="19"/>
    </row>
    <row r="4" spans="1:5" ht="31.5" customHeight="1" x14ac:dyDescent="0.3">
      <c r="A4" t="s">
        <v>33</v>
      </c>
      <c r="B4" s="213" t="str">
        <f>'loonberek invullen promotor'!B5:F5</f>
        <v>…………………………………………………..</v>
      </c>
      <c r="C4" s="213"/>
      <c r="D4" s="213"/>
      <c r="E4" s="213"/>
    </row>
    <row r="5" spans="1:5" x14ac:dyDescent="0.3">
      <c r="B5" s="19"/>
      <c r="C5" s="24"/>
      <c r="D5" s="19"/>
    </row>
    <row r="6" spans="1:5" x14ac:dyDescent="0.3">
      <c r="A6" s="3" t="s">
        <v>37</v>
      </c>
    </row>
    <row r="8" spans="1:5" x14ac:dyDescent="0.3">
      <c r="A8" t="s">
        <v>54</v>
      </c>
    </row>
    <row r="9" spans="1:5" x14ac:dyDescent="0.3">
      <c r="A9" t="s">
        <v>2</v>
      </c>
      <c r="B9" s="212" t="s">
        <v>35</v>
      </c>
      <c r="C9" s="212"/>
      <c r="D9" s="212"/>
      <c r="E9" s="212"/>
    </row>
    <row r="10" spans="1:5" ht="15" thickBot="1" x14ac:dyDescent="0.35"/>
    <row r="11" spans="1:5" ht="22.2" thickBot="1" x14ac:dyDescent="0.35">
      <c r="A11" s="8" t="s">
        <v>40</v>
      </c>
      <c r="B11" s="9" t="s">
        <v>38</v>
      </c>
      <c r="C11" s="9" t="s">
        <v>3</v>
      </c>
      <c r="D11" s="9" t="s">
        <v>39</v>
      </c>
      <c r="E11" s="37" t="s">
        <v>50</v>
      </c>
    </row>
    <row r="12" spans="1:5" x14ac:dyDescent="0.3">
      <c r="A12" s="31"/>
      <c r="B12" s="36"/>
      <c r="C12" s="36"/>
      <c r="D12" s="36"/>
      <c r="E12" s="38"/>
    </row>
    <row r="13" spans="1:5" x14ac:dyDescent="0.3">
      <c r="A13" s="32"/>
      <c r="B13" s="12"/>
      <c r="C13" s="12"/>
      <c r="D13" s="12"/>
      <c r="E13" s="39"/>
    </row>
    <row r="14" spans="1:5" x14ac:dyDescent="0.3">
      <c r="A14" s="32"/>
      <c r="B14" s="12"/>
      <c r="C14" s="12"/>
      <c r="D14" s="12"/>
      <c r="E14" s="39"/>
    </row>
    <row r="15" spans="1:5" x14ac:dyDescent="0.3">
      <c r="A15" s="32"/>
      <c r="B15" s="12"/>
      <c r="C15" s="12"/>
      <c r="D15" s="12"/>
      <c r="E15" s="39"/>
    </row>
    <row r="16" spans="1:5" x14ac:dyDescent="0.3">
      <c r="A16" s="32"/>
      <c r="B16" s="12"/>
      <c r="C16" s="12"/>
      <c r="D16" s="12"/>
      <c r="E16" s="39"/>
    </row>
    <row r="17" spans="1:5" x14ac:dyDescent="0.3">
      <c r="A17" s="32"/>
      <c r="B17" s="12"/>
      <c r="C17" s="12"/>
      <c r="D17" s="12"/>
      <c r="E17" s="39"/>
    </row>
    <row r="18" spans="1:5" x14ac:dyDescent="0.3">
      <c r="A18" s="32"/>
      <c r="B18" s="12"/>
      <c r="C18" s="12"/>
      <c r="D18" s="12"/>
      <c r="E18" s="39"/>
    </row>
    <row r="19" spans="1:5" x14ac:dyDescent="0.3">
      <c r="A19" s="32"/>
      <c r="B19" s="12"/>
      <c r="C19" s="12"/>
      <c r="D19" s="12"/>
      <c r="E19" s="39"/>
    </row>
    <row r="20" spans="1:5" x14ac:dyDescent="0.3">
      <c r="A20" s="32"/>
      <c r="B20" s="12"/>
      <c r="C20" s="12"/>
      <c r="D20" s="12"/>
      <c r="E20" s="39"/>
    </row>
    <row r="21" spans="1:5" x14ac:dyDescent="0.3">
      <c r="A21" s="32"/>
      <c r="B21" s="12"/>
      <c r="C21" s="12"/>
      <c r="D21" s="12"/>
      <c r="E21" s="39"/>
    </row>
    <row r="22" spans="1:5" x14ac:dyDescent="0.3">
      <c r="A22" s="32"/>
      <c r="B22" s="12"/>
      <c r="C22" s="12"/>
      <c r="D22" s="12"/>
      <c r="E22" s="39"/>
    </row>
    <row r="23" spans="1:5" x14ac:dyDescent="0.3">
      <c r="A23" s="32"/>
      <c r="B23" s="12"/>
      <c r="C23" s="12"/>
      <c r="D23" s="12"/>
      <c r="E23" s="39"/>
    </row>
    <row r="24" spans="1:5" x14ac:dyDescent="0.3">
      <c r="A24" s="32"/>
      <c r="B24" s="12"/>
      <c r="C24" s="12"/>
      <c r="D24" s="12"/>
      <c r="E24" s="39"/>
    </row>
    <row r="25" spans="1:5" x14ac:dyDescent="0.3">
      <c r="A25" s="32"/>
      <c r="B25" s="12"/>
      <c r="C25" s="12"/>
      <c r="D25" s="12"/>
      <c r="E25" s="39"/>
    </row>
    <row r="26" spans="1:5" x14ac:dyDescent="0.3">
      <c r="A26" s="32"/>
      <c r="B26" s="12"/>
      <c r="C26" s="12"/>
      <c r="D26" s="12"/>
      <c r="E26" s="39"/>
    </row>
    <row r="27" spans="1:5" x14ac:dyDescent="0.3">
      <c r="A27" s="32"/>
      <c r="B27" s="12"/>
      <c r="C27" s="12"/>
      <c r="D27" s="12"/>
      <c r="E27" s="39"/>
    </row>
    <row r="28" spans="1:5" x14ac:dyDescent="0.3">
      <c r="A28" s="32"/>
      <c r="B28" s="12"/>
      <c r="C28" s="12"/>
      <c r="D28" s="12"/>
      <c r="E28" s="39"/>
    </row>
    <row r="29" spans="1:5" x14ac:dyDescent="0.3">
      <c r="A29" s="32"/>
      <c r="B29" s="12"/>
      <c r="C29" s="12"/>
      <c r="D29" s="12"/>
      <c r="E29" s="39"/>
    </row>
    <row r="30" spans="1:5" x14ac:dyDescent="0.3">
      <c r="A30" s="32"/>
      <c r="B30" s="12"/>
      <c r="C30" s="12"/>
      <c r="D30" s="12"/>
      <c r="E30" s="39"/>
    </row>
    <row r="31" spans="1:5" x14ac:dyDescent="0.3">
      <c r="A31" s="32"/>
      <c r="B31" s="12"/>
      <c r="C31" s="12"/>
      <c r="D31" s="12"/>
      <c r="E31" s="39"/>
    </row>
    <row r="32" spans="1:5" x14ac:dyDescent="0.3">
      <c r="A32" s="32"/>
      <c r="B32" s="12"/>
      <c r="C32" s="12"/>
      <c r="D32" s="12"/>
      <c r="E32" s="39"/>
    </row>
    <row r="33" spans="1:5" x14ac:dyDescent="0.3">
      <c r="A33" s="32"/>
      <c r="B33" s="12"/>
      <c r="C33" s="12"/>
      <c r="D33" s="12"/>
      <c r="E33" s="39"/>
    </row>
    <row r="34" spans="1:5" x14ac:dyDescent="0.3">
      <c r="A34" s="32"/>
      <c r="B34" s="12"/>
      <c r="C34" s="12"/>
      <c r="D34" s="12"/>
      <c r="E34" s="39"/>
    </row>
    <row r="35" spans="1:5" x14ac:dyDescent="0.3">
      <c r="A35" s="32"/>
      <c r="B35" s="12"/>
      <c r="C35" s="12"/>
      <c r="D35" s="12"/>
      <c r="E35" s="39"/>
    </row>
    <row r="36" spans="1:5" x14ac:dyDescent="0.3">
      <c r="A36" s="32"/>
      <c r="B36" s="12"/>
      <c r="C36" s="12"/>
      <c r="D36" s="12"/>
      <c r="E36" s="39"/>
    </row>
    <row r="37" spans="1:5" x14ac:dyDescent="0.3">
      <c r="A37" s="32"/>
      <c r="B37" s="12"/>
      <c r="C37" s="12"/>
      <c r="D37" s="12"/>
      <c r="E37" s="39"/>
    </row>
    <row r="38" spans="1:5" x14ac:dyDescent="0.3">
      <c r="A38" s="32"/>
      <c r="B38" s="12"/>
      <c r="C38" s="12"/>
      <c r="D38" s="12"/>
      <c r="E38" s="39"/>
    </row>
    <row r="39" spans="1:5" x14ac:dyDescent="0.3">
      <c r="A39" s="32"/>
      <c r="B39" s="12"/>
      <c r="C39" s="12"/>
      <c r="D39" s="12"/>
      <c r="E39" s="39"/>
    </row>
    <row r="40" spans="1:5" x14ac:dyDescent="0.3">
      <c r="A40" s="32"/>
      <c r="B40" s="12"/>
      <c r="C40" s="12"/>
      <c r="D40" s="12"/>
      <c r="E40" s="39"/>
    </row>
    <row r="41" spans="1:5" x14ac:dyDescent="0.3">
      <c r="A41" s="32"/>
      <c r="B41" s="12"/>
      <c r="C41" s="12"/>
      <c r="D41" s="12"/>
      <c r="E41" s="39"/>
    </row>
    <row r="42" spans="1:5" x14ac:dyDescent="0.3">
      <c r="A42" s="32"/>
      <c r="B42" s="12"/>
      <c r="C42" s="12"/>
      <c r="D42" s="12"/>
      <c r="E42" s="39"/>
    </row>
    <row r="43" spans="1:5" x14ac:dyDescent="0.3">
      <c r="A43" s="32"/>
      <c r="B43" s="12"/>
      <c r="C43" s="12"/>
      <c r="D43" s="12"/>
      <c r="E43" s="39"/>
    </row>
    <row r="44" spans="1:5" x14ac:dyDescent="0.3">
      <c r="A44" s="32"/>
      <c r="B44" s="12"/>
      <c r="C44" s="12"/>
      <c r="D44" s="12"/>
      <c r="E44" s="39"/>
    </row>
    <row r="45" spans="1:5" x14ac:dyDescent="0.3">
      <c r="A45" s="32"/>
      <c r="B45" s="12"/>
      <c r="C45" s="12"/>
      <c r="D45" s="12"/>
      <c r="E45" s="39"/>
    </row>
    <row r="46" spans="1:5" x14ac:dyDescent="0.3">
      <c r="A46" s="32"/>
      <c r="B46" s="12"/>
      <c r="C46" s="12"/>
      <c r="D46" s="12"/>
      <c r="E46" s="39"/>
    </row>
    <row r="47" spans="1:5" x14ac:dyDescent="0.3">
      <c r="A47" s="32"/>
      <c r="B47" s="12"/>
      <c r="C47" s="12"/>
      <c r="D47" s="12"/>
      <c r="E47" s="39"/>
    </row>
    <row r="48" spans="1:5" x14ac:dyDescent="0.3">
      <c r="A48" s="32"/>
      <c r="B48" s="12"/>
      <c r="C48" s="12"/>
      <c r="D48" s="12"/>
      <c r="E48" s="39"/>
    </row>
    <row r="49" spans="1:5" x14ac:dyDescent="0.3">
      <c r="A49" s="32"/>
      <c r="B49" s="12"/>
      <c r="C49" s="12"/>
      <c r="D49" s="12"/>
      <c r="E49" s="39"/>
    </row>
    <row r="50" spans="1:5" x14ac:dyDescent="0.3">
      <c r="A50" s="32"/>
      <c r="B50" s="12"/>
      <c r="C50" s="12"/>
      <c r="D50" s="12"/>
      <c r="E50" s="39"/>
    </row>
    <row r="51" spans="1:5" x14ac:dyDescent="0.3">
      <c r="A51" s="32"/>
      <c r="B51" s="12"/>
      <c r="C51" s="12"/>
      <c r="D51" s="12"/>
      <c r="E51" s="39"/>
    </row>
    <row r="52" spans="1:5" ht="15" thickBot="1" x14ac:dyDescent="0.35">
      <c r="A52" s="33"/>
      <c r="B52" s="35"/>
      <c r="C52" s="35"/>
      <c r="D52" s="35"/>
      <c r="E52" s="40"/>
    </row>
    <row r="53" spans="1:5" x14ac:dyDescent="0.3">
      <c r="A53" t="s">
        <v>108</v>
      </c>
      <c r="E53" s="1">
        <f>SUM(E13:E52)</f>
        <v>0</v>
      </c>
    </row>
    <row r="54" spans="1:5" x14ac:dyDescent="0.3">
      <c r="E54" s="41"/>
    </row>
  </sheetData>
  <mergeCells count="3">
    <mergeCell ref="B3:C3"/>
    <mergeCell ref="B9:E9"/>
    <mergeCell ref="B4:E4"/>
  </mergeCells>
  <pageMargins left="0.23622047244094491" right="0.23622047244094491" top="0.69" bottom="0.6" header="0.31496062992125984" footer="0.31496062992125984"/>
  <pageSetup paperSize="9" scale="81" orientation="portrait" r:id="rId1"/>
  <headerFooter alignWithMargins="0">
    <oddHeader>&amp;L&amp;"Arial,Vet"Aanvraag cofinanciering projecten PDPO 2014 - 2020 Leader</oddHeader>
    <oddFooter>&amp;LVersie 1.0&amp;R&amp;N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K30"/>
  <sheetViews>
    <sheetView zoomScaleNormal="100" workbookViewId="0">
      <selection activeCell="D6" sqref="D6"/>
    </sheetView>
  </sheetViews>
  <sheetFormatPr defaultRowHeight="14.4" x14ac:dyDescent="0.3"/>
  <cols>
    <col min="2" max="2" width="10.109375" bestFit="1" customWidth="1"/>
    <col min="3" max="3" width="15.109375" customWidth="1"/>
    <col min="4" max="4" width="11.5546875" customWidth="1"/>
    <col min="5" max="5" width="12.44140625" customWidth="1"/>
    <col min="6" max="6" width="10.5546875" bestFit="1" customWidth="1"/>
    <col min="7" max="7" width="12.33203125" customWidth="1"/>
    <col min="8" max="8" width="8.88671875" bestFit="1" customWidth="1"/>
    <col min="9" max="9" width="12.88671875" customWidth="1"/>
    <col min="10" max="10" width="12.33203125" customWidth="1"/>
    <col min="11" max="11" width="26.6640625" style="1" customWidth="1"/>
  </cols>
  <sheetData>
    <row r="1" spans="1:11" ht="18" x14ac:dyDescent="0.35">
      <c r="A1" s="7" t="s">
        <v>56</v>
      </c>
    </row>
    <row r="2" spans="1:11" ht="46.5" customHeight="1" x14ac:dyDescent="0.3">
      <c r="A2" s="42"/>
      <c r="B2" s="42"/>
      <c r="C2" s="43" t="s">
        <v>57</v>
      </c>
      <c r="D2" s="42"/>
      <c r="E2" s="42"/>
      <c r="F2" s="42"/>
      <c r="G2" s="42"/>
      <c r="H2" s="44"/>
      <c r="I2" s="42"/>
      <c r="J2" s="45"/>
      <c r="K2" s="46" t="s">
        <v>58</v>
      </c>
    </row>
    <row r="3" spans="1:11" ht="28.2" x14ac:dyDescent="0.3">
      <c r="A3" s="47" t="s">
        <v>1</v>
      </c>
      <c r="B3" s="48" t="s">
        <v>59</v>
      </c>
      <c r="C3" s="49" t="s">
        <v>60</v>
      </c>
      <c r="D3" s="48" t="s">
        <v>61</v>
      </c>
      <c r="E3" s="48" t="s">
        <v>62</v>
      </c>
      <c r="F3" s="48" t="s">
        <v>63</v>
      </c>
      <c r="G3" s="48" t="s">
        <v>64</v>
      </c>
      <c r="H3" s="50" t="s">
        <v>65</v>
      </c>
      <c r="I3" s="48" t="s">
        <v>66</v>
      </c>
      <c r="J3" s="51" t="s">
        <v>67</v>
      </c>
      <c r="K3" s="52" t="s">
        <v>68</v>
      </c>
    </row>
    <row r="4" spans="1:11" x14ac:dyDescent="0.3">
      <c r="A4" s="2" t="s">
        <v>4</v>
      </c>
      <c r="B4" s="53">
        <v>22935.59</v>
      </c>
      <c r="C4" s="54">
        <v>1911.3</v>
      </c>
      <c r="D4" s="53">
        <v>1546.06</v>
      </c>
      <c r="E4" s="53">
        <v>1356.64</v>
      </c>
      <c r="F4" s="55">
        <v>7457.71</v>
      </c>
      <c r="G4" s="53">
        <v>143.88</v>
      </c>
      <c r="H4" s="56">
        <v>793.94</v>
      </c>
      <c r="I4" s="53">
        <v>1241.0999999999999</v>
      </c>
      <c r="J4" s="57">
        <v>35474.93</v>
      </c>
      <c r="K4" s="58">
        <v>168.93</v>
      </c>
    </row>
    <row r="5" spans="1:11" x14ac:dyDescent="0.3">
      <c r="A5" s="2" t="s">
        <v>5</v>
      </c>
      <c r="B5" s="53">
        <v>25363.68</v>
      </c>
      <c r="C5" s="54">
        <v>2113.64</v>
      </c>
      <c r="D5" s="53">
        <v>1709.73</v>
      </c>
      <c r="E5" s="53">
        <v>1500.26</v>
      </c>
      <c r="F5" s="55">
        <v>8247.23</v>
      </c>
      <c r="G5" s="53">
        <v>159.11000000000001</v>
      </c>
      <c r="H5" s="56">
        <v>793.94</v>
      </c>
      <c r="I5" s="53">
        <v>1241.0999999999999</v>
      </c>
      <c r="J5" s="57">
        <v>39015.050000000003</v>
      </c>
      <c r="K5" s="58">
        <v>185.79</v>
      </c>
    </row>
    <row r="6" spans="1:11" x14ac:dyDescent="0.3">
      <c r="A6" s="2" t="s">
        <v>6</v>
      </c>
      <c r="B6" s="53">
        <v>26692.560000000001</v>
      </c>
      <c r="C6" s="54">
        <v>2224.38</v>
      </c>
      <c r="D6" s="53">
        <v>1799.31</v>
      </c>
      <c r="E6" s="53">
        <v>1578.87</v>
      </c>
      <c r="F6" s="55">
        <v>8679.33</v>
      </c>
      <c r="G6" s="53">
        <v>167.45</v>
      </c>
      <c r="H6" s="56">
        <v>793.94</v>
      </c>
      <c r="I6" s="53">
        <v>1241.0999999999999</v>
      </c>
      <c r="J6" s="57">
        <v>40952.559999999998</v>
      </c>
      <c r="K6" s="58">
        <v>195.01</v>
      </c>
    </row>
    <row r="7" spans="1:11" x14ac:dyDescent="0.3">
      <c r="A7" s="2" t="s">
        <v>7</v>
      </c>
      <c r="B7" s="53">
        <v>27365.21</v>
      </c>
      <c r="C7" s="54">
        <v>2280.4299999999998</v>
      </c>
      <c r="D7" s="53">
        <v>1844.65</v>
      </c>
      <c r="E7" s="53">
        <v>1618.65</v>
      </c>
      <c r="F7" s="55">
        <v>8898.0499999999993</v>
      </c>
      <c r="G7" s="53">
        <v>171.67</v>
      </c>
      <c r="H7" s="56">
        <v>793.94</v>
      </c>
      <c r="I7" s="53">
        <v>1241.0999999999999</v>
      </c>
      <c r="J7" s="57">
        <v>41933.26</v>
      </c>
      <c r="K7" s="58">
        <v>199.68</v>
      </c>
    </row>
    <row r="8" spans="1:11" x14ac:dyDescent="0.3">
      <c r="A8" s="2" t="s">
        <v>8</v>
      </c>
      <c r="B8" s="53">
        <v>28201.91</v>
      </c>
      <c r="C8" s="54">
        <v>2350.16</v>
      </c>
      <c r="D8" s="53">
        <v>1901.06</v>
      </c>
      <c r="E8" s="53">
        <v>1668.14</v>
      </c>
      <c r="F8" s="55">
        <v>9170.11</v>
      </c>
      <c r="G8" s="53">
        <v>176.92</v>
      </c>
      <c r="H8" s="56">
        <v>793.94</v>
      </c>
      <c r="I8" s="53">
        <v>1241.0999999999999</v>
      </c>
      <c r="J8" s="57">
        <v>43153.17</v>
      </c>
      <c r="K8" s="58">
        <v>205.49</v>
      </c>
    </row>
    <row r="9" spans="1:11" x14ac:dyDescent="0.3">
      <c r="A9" s="2" t="s">
        <v>9</v>
      </c>
      <c r="B9" s="53">
        <v>29875.33</v>
      </c>
      <c r="C9" s="54">
        <v>2489.61</v>
      </c>
      <c r="D9" s="53">
        <v>2013.86</v>
      </c>
      <c r="E9" s="53">
        <v>1767.13</v>
      </c>
      <c r="F9" s="55">
        <v>9714.24</v>
      </c>
      <c r="G9" s="53">
        <v>187.42</v>
      </c>
      <c r="H9" s="56">
        <v>793.94</v>
      </c>
      <c r="I9" s="53">
        <v>1241.0999999999999</v>
      </c>
      <c r="J9" s="57">
        <v>45593.01</v>
      </c>
      <c r="K9" s="58">
        <v>217.11</v>
      </c>
    </row>
    <row r="10" spans="1:11" x14ac:dyDescent="0.3">
      <c r="A10" s="2" t="s">
        <v>10</v>
      </c>
      <c r="B10" s="53">
        <v>31056.560000000001</v>
      </c>
      <c r="C10" s="54">
        <v>2588.0500000000002</v>
      </c>
      <c r="D10" s="53">
        <v>2093.48</v>
      </c>
      <c r="E10" s="53">
        <v>1837</v>
      </c>
      <c r="F10" s="55">
        <v>10098.32</v>
      </c>
      <c r="G10" s="53">
        <v>194.83</v>
      </c>
      <c r="H10" s="56">
        <v>793.94</v>
      </c>
      <c r="I10" s="53">
        <v>1241.0999999999999</v>
      </c>
      <c r="J10" s="57">
        <v>47315.23</v>
      </c>
      <c r="K10" s="58">
        <v>225.31</v>
      </c>
    </row>
    <row r="11" spans="1:11" x14ac:dyDescent="0.3">
      <c r="A11" s="2" t="s">
        <v>11</v>
      </c>
      <c r="B11" s="53">
        <v>32303.41</v>
      </c>
      <c r="C11" s="54">
        <v>2691.95</v>
      </c>
      <c r="D11" s="53">
        <v>2177.5300000000002</v>
      </c>
      <c r="E11" s="53">
        <v>1910.75</v>
      </c>
      <c r="F11" s="55">
        <v>10503.75</v>
      </c>
      <c r="G11" s="53">
        <v>202.65</v>
      </c>
      <c r="H11" s="56">
        <v>793.94</v>
      </c>
      <c r="I11" s="53">
        <v>1241.0999999999999</v>
      </c>
      <c r="J11" s="57">
        <v>49133.120000000003</v>
      </c>
      <c r="K11" s="58">
        <v>233.97</v>
      </c>
    </row>
    <row r="12" spans="1:11" x14ac:dyDescent="0.3">
      <c r="A12" s="2" t="s">
        <v>12</v>
      </c>
      <c r="B12" s="53">
        <v>34895.56</v>
      </c>
      <c r="C12" s="54">
        <v>2907.96</v>
      </c>
      <c r="D12" s="53">
        <v>2352.27</v>
      </c>
      <c r="E12" s="53">
        <v>2064.0700000000002</v>
      </c>
      <c r="F12" s="55">
        <v>11346.61</v>
      </c>
      <c r="G12" s="53">
        <v>218.91</v>
      </c>
      <c r="H12" s="56">
        <v>793.94</v>
      </c>
      <c r="I12" s="53">
        <v>1241.0999999999999</v>
      </c>
      <c r="J12" s="57">
        <v>52912.45</v>
      </c>
      <c r="K12" s="58">
        <v>251.96</v>
      </c>
    </row>
    <row r="13" spans="1:11" x14ac:dyDescent="0.3">
      <c r="A13" s="2" t="s">
        <v>13</v>
      </c>
      <c r="B13" s="59">
        <v>36142.42</v>
      </c>
      <c r="C13" s="60">
        <v>3011.87</v>
      </c>
      <c r="D13" s="59">
        <v>2436.3200000000002</v>
      </c>
      <c r="E13" s="59">
        <v>2137.8200000000002</v>
      </c>
      <c r="F13" s="61">
        <v>11752.03</v>
      </c>
      <c r="G13" s="59">
        <v>226.73</v>
      </c>
      <c r="H13" s="62">
        <v>793.94</v>
      </c>
      <c r="I13" s="59">
        <v>1241.0999999999999</v>
      </c>
      <c r="J13" s="63">
        <v>54730.36</v>
      </c>
      <c r="K13" s="64">
        <v>260.62</v>
      </c>
    </row>
    <row r="14" spans="1:11" x14ac:dyDescent="0.3">
      <c r="A14" s="2" t="s">
        <v>14</v>
      </c>
      <c r="B14" s="53">
        <v>36962.720000000001</v>
      </c>
      <c r="C14" s="54">
        <v>3080.23</v>
      </c>
      <c r="D14" s="53">
        <v>2491.61</v>
      </c>
      <c r="E14" s="53">
        <v>1966.42</v>
      </c>
      <c r="F14" s="53">
        <v>11951.25</v>
      </c>
      <c r="G14" s="53">
        <v>230.65</v>
      </c>
      <c r="H14" s="56">
        <v>793.94</v>
      </c>
      <c r="I14" s="53">
        <v>1241.0999999999999</v>
      </c>
      <c r="J14" s="57">
        <v>55637.69</v>
      </c>
      <c r="K14" s="58">
        <v>264.94</v>
      </c>
    </row>
    <row r="15" spans="1:11" x14ac:dyDescent="0.3">
      <c r="A15" s="2" t="s">
        <v>15</v>
      </c>
      <c r="B15" s="53">
        <v>38193.17</v>
      </c>
      <c r="C15" s="54">
        <v>3182.76</v>
      </c>
      <c r="D15" s="53">
        <v>2574.5500000000002</v>
      </c>
      <c r="E15" s="53">
        <v>2031.88</v>
      </c>
      <c r="F15" s="53">
        <v>12349.09</v>
      </c>
      <c r="G15" s="53">
        <v>238.33</v>
      </c>
      <c r="H15" s="56">
        <v>793.94</v>
      </c>
      <c r="I15" s="53">
        <v>1241.0999999999999</v>
      </c>
      <c r="J15" s="57">
        <v>57422.06</v>
      </c>
      <c r="K15" s="58">
        <v>273.44</v>
      </c>
    </row>
    <row r="16" spans="1:11" x14ac:dyDescent="0.3">
      <c r="A16" s="2" t="s">
        <v>16</v>
      </c>
      <c r="B16" s="55">
        <v>39423.620000000003</v>
      </c>
      <c r="C16" s="65">
        <v>3285.3</v>
      </c>
      <c r="D16" s="55">
        <v>2657.5</v>
      </c>
      <c r="E16" s="55">
        <v>2097.34</v>
      </c>
      <c r="F16" s="55">
        <v>12746.93</v>
      </c>
      <c r="G16" s="55">
        <v>246.01</v>
      </c>
      <c r="H16" s="66">
        <v>793.94</v>
      </c>
      <c r="I16" s="55">
        <v>1241.0999999999999</v>
      </c>
      <c r="J16" s="67">
        <v>59206.44</v>
      </c>
      <c r="K16" s="68">
        <v>281.94</v>
      </c>
    </row>
    <row r="17" spans="1:11" x14ac:dyDescent="0.3">
      <c r="A17" s="2" t="s">
        <v>17</v>
      </c>
      <c r="B17" s="53">
        <v>40572.04</v>
      </c>
      <c r="C17" s="54">
        <v>3381</v>
      </c>
      <c r="D17" s="53">
        <v>2734.91</v>
      </c>
      <c r="E17" s="55">
        <v>2158.4299999999998</v>
      </c>
      <c r="F17" s="55">
        <v>13118.25</v>
      </c>
      <c r="G17" s="53">
        <v>253.17</v>
      </c>
      <c r="H17" s="56">
        <v>793.94</v>
      </c>
      <c r="I17" s="53">
        <v>1241.0999999999999</v>
      </c>
      <c r="J17" s="57">
        <v>60871.85</v>
      </c>
      <c r="K17" s="58">
        <v>289.87</v>
      </c>
    </row>
    <row r="18" spans="1:11" x14ac:dyDescent="0.3">
      <c r="A18" s="2" t="s">
        <v>18</v>
      </c>
      <c r="B18" s="53">
        <v>43114.97</v>
      </c>
      <c r="C18" s="54">
        <v>3592.91</v>
      </c>
      <c r="D18" s="53">
        <v>2906.33</v>
      </c>
      <c r="E18" s="55">
        <v>2293.7199999999998</v>
      </c>
      <c r="F18" s="55">
        <v>13940.47</v>
      </c>
      <c r="G18" s="53">
        <v>269.04000000000002</v>
      </c>
      <c r="H18" s="56">
        <v>793.94</v>
      </c>
      <c r="I18" s="53">
        <v>1241.0999999999999</v>
      </c>
      <c r="J18" s="57">
        <v>64559.57</v>
      </c>
      <c r="K18" s="58">
        <v>307.43</v>
      </c>
    </row>
    <row r="19" spans="1:11" x14ac:dyDescent="0.3">
      <c r="A19" s="2" t="s">
        <v>19</v>
      </c>
      <c r="B19" s="53">
        <v>45575.87</v>
      </c>
      <c r="C19" s="54">
        <v>3797.99</v>
      </c>
      <c r="D19" s="53">
        <v>3072.21</v>
      </c>
      <c r="E19" s="55">
        <v>2424.64</v>
      </c>
      <c r="F19" s="55">
        <v>14736.16</v>
      </c>
      <c r="G19" s="53">
        <v>284.39999999999998</v>
      </c>
      <c r="H19" s="56">
        <v>793.94</v>
      </c>
      <c r="I19" s="53">
        <v>1241.0999999999999</v>
      </c>
      <c r="J19" s="57">
        <v>68128.320000000007</v>
      </c>
      <c r="K19" s="58">
        <v>324.42</v>
      </c>
    </row>
    <row r="20" spans="1:11" x14ac:dyDescent="0.3">
      <c r="A20" s="2" t="s">
        <v>20</v>
      </c>
      <c r="B20" s="53">
        <v>48036.77</v>
      </c>
      <c r="C20" s="54">
        <v>4003.06</v>
      </c>
      <c r="D20" s="53">
        <v>3238.1</v>
      </c>
      <c r="E20" s="55">
        <v>2555.56</v>
      </c>
      <c r="F20" s="55">
        <v>15531.85</v>
      </c>
      <c r="G20" s="53">
        <v>299.75</v>
      </c>
      <c r="H20" s="56">
        <v>793.94</v>
      </c>
      <c r="I20" s="53">
        <v>1241.0999999999999</v>
      </c>
      <c r="J20" s="57">
        <v>71697.070000000007</v>
      </c>
      <c r="K20" s="58">
        <v>341.41</v>
      </c>
    </row>
    <row r="21" spans="1:11" x14ac:dyDescent="0.3">
      <c r="A21" s="2" t="s">
        <v>21</v>
      </c>
      <c r="B21" s="53">
        <v>50415.64</v>
      </c>
      <c r="C21" s="54">
        <v>4201.3</v>
      </c>
      <c r="D21" s="53">
        <v>3398.46</v>
      </c>
      <c r="E21" s="55">
        <v>2682.11</v>
      </c>
      <c r="F21" s="55">
        <v>16301.01</v>
      </c>
      <c r="G21" s="53">
        <v>314.60000000000002</v>
      </c>
      <c r="H21" s="56">
        <v>793.94</v>
      </c>
      <c r="I21" s="53">
        <v>1241.0999999999999</v>
      </c>
      <c r="J21" s="57">
        <v>75146.86</v>
      </c>
      <c r="K21" s="58">
        <v>357.84</v>
      </c>
    </row>
    <row r="22" spans="1:11" x14ac:dyDescent="0.3">
      <c r="A22" s="2" t="s">
        <v>22</v>
      </c>
      <c r="B22" s="53">
        <v>51317.97</v>
      </c>
      <c r="C22" s="54">
        <v>4276.5</v>
      </c>
      <c r="D22" s="53">
        <v>3459.28</v>
      </c>
      <c r="E22" s="55">
        <v>2730.12</v>
      </c>
      <c r="F22" s="55">
        <v>16592.759999999998</v>
      </c>
      <c r="G22" s="53">
        <v>320.23</v>
      </c>
      <c r="H22" s="56">
        <v>793.94</v>
      </c>
      <c r="I22" s="53">
        <v>1241.0999999999999</v>
      </c>
      <c r="J22" s="57">
        <v>76455.399999999994</v>
      </c>
      <c r="K22" s="58">
        <v>364.07</v>
      </c>
    </row>
    <row r="23" spans="1:11" x14ac:dyDescent="0.3">
      <c r="A23" s="2" t="s">
        <v>23</v>
      </c>
      <c r="B23" s="53">
        <v>52958.57</v>
      </c>
      <c r="C23" s="54">
        <v>4413.21</v>
      </c>
      <c r="D23" s="53">
        <v>3569.87</v>
      </c>
      <c r="E23" s="55">
        <v>2817.4</v>
      </c>
      <c r="F23" s="55">
        <v>17123.22</v>
      </c>
      <c r="G23" s="53">
        <v>330.47</v>
      </c>
      <c r="H23" s="56">
        <v>793.94</v>
      </c>
      <c r="I23" s="53">
        <v>1241.0999999999999</v>
      </c>
      <c r="J23" s="57">
        <v>78834.570000000007</v>
      </c>
      <c r="K23" s="58">
        <v>375.4</v>
      </c>
    </row>
    <row r="24" spans="1:11" x14ac:dyDescent="0.3">
      <c r="A24" s="2" t="s">
        <v>24</v>
      </c>
      <c r="B24" s="53">
        <v>54599.17</v>
      </c>
      <c r="C24" s="54">
        <v>4549.93</v>
      </c>
      <c r="D24" s="53">
        <v>3680.46</v>
      </c>
      <c r="E24" s="55">
        <v>2904.68</v>
      </c>
      <c r="F24" s="55">
        <v>17653.68</v>
      </c>
      <c r="G24" s="53">
        <v>340.7</v>
      </c>
      <c r="H24" s="56">
        <v>793.94</v>
      </c>
      <c r="I24" s="53">
        <v>1241.0999999999999</v>
      </c>
      <c r="J24" s="57">
        <v>81213.740000000005</v>
      </c>
      <c r="K24" s="58">
        <v>386.73</v>
      </c>
    </row>
    <row r="25" spans="1:11" x14ac:dyDescent="0.3">
      <c r="A25" s="2" t="s">
        <v>25</v>
      </c>
      <c r="B25" s="59">
        <v>55009.32</v>
      </c>
      <c r="C25" s="60">
        <v>4584.1099999999997</v>
      </c>
      <c r="D25" s="59">
        <v>3708.11</v>
      </c>
      <c r="E25" s="61">
        <v>2926.5</v>
      </c>
      <c r="F25" s="61">
        <v>17786.3</v>
      </c>
      <c r="G25" s="59">
        <v>343.26</v>
      </c>
      <c r="H25" s="62">
        <v>793.94</v>
      </c>
      <c r="I25" s="59">
        <v>1241.0999999999999</v>
      </c>
      <c r="J25" s="63">
        <v>81808.53</v>
      </c>
      <c r="K25" s="64">
        <v>389.56</v>
      </c>
    </row>
    <row r="26" spans="1:11" x14ac:dyDescent="0.3">
      <c r="A26" s="2" t="s">
        <v>26</v>
      </c>
      <c r="B26" s="53">
        <v>57060.07</v>
      </c>
      <c r="C26" s="54">
        <v>4755.01</v>
      </c>
      <c r="D26" s="53">
        <v>3846.35</v>
      </c>
      <c r="E26" s="53">
        <v>3035.6</v>
      </c>
      <c r="F26" s="53">
        <v>18449.37</v>
      </c>
      <c r="G26" s="53">
        <v>356.06</v>
      </c>
      <c r="H26" s="56">
        <v>793.94</v>
      </c>
      <c r="I26" s="53">
        <v>1241.0999999999999</v>
      </c>
      <c r="J26" s="57">
        <v>84782.49</v>
      </c>
      <c r="K26" s="58">
        <v>403.73</v>
      </c>
    </row>
    <row r="27" spans="1:11" x14ac:dyDescent="0.3">
      <c r="A27" s="2" t="s">
        <v>27</v>
      </c>
      <c r="B27" s="53">
        <v>59520.97</v>
      </c>
      <c r="C27" s="54">
        <v>4960.08</v>
      </c>
      <c r="D27" s="53">
        <v>4012.23</v>
      </c>
      <c r="E27" s="53">
        <v>3166.52</v>
      </c>
      <c r="F27" s="53">
        <v>19245.060000000001</v>
      </c>
      <c r="G27" s="53">
        <v>371.42</v>
      </c>
      <c r="H27" s="56">
        <v>793.94</v>
      </c>
      <c r="I27" s="53">
        <v>1241.0999999999999</v>
      </c>
      <c r="J27" s="57">
        <v>88351.24</v>
      </c>
      <c r="K27" s="58">
        <v>420.72</v>
      </c>
    </row>
    <row r="28" spans="1:11" x14ac:dyDescent="0.3">
      <c r="A28" s="2" t="s">
        <v>28</v>
      </c>
      <c r="B28" s="55">
        <v>61981.87</v>
      </c>
      <c r="C28" s="54">
        <v>5165.16</v>
      </c>
      <c r="D28" s="53">
        <v>4178.12</v>
      </c>
      <c r="E28" s="55">
        <v>3297.44</v>
      </c>
      <c r="F28" s="55">
        <v>20040.75</v>
      </c>
      <c r="G28" s="55">
        <v>386.77</v>
      </c>
      <c r="H28" s="66">
        <v>793.94</v>
      </c>
      <c r="I28" s="55">
        <v>1241.0999999999999</v>
      </c>
      <c r="J28" s="57">
        <v>91919.99</v>
      </c>
      <c r="K28" s="68">
        <v>437.71</v>
      </c>
    </row>
    <row r="29" spans="1:11" x14ac:dyDescent="0.3">
      <c r="A29" s="2" t="s">
        <v>29</v>
      </c>
      <c r="B29" s="53">
        <v>64442.77</v>
      </c>
      <c r="C29" s="54">
        <v>5370.23</v>
      </c>
      <c r="D29" s="53">
        <v>4344.01</v>
      </c>
      <c r="E29" s="55">
        <v>3428.36</v>
      </c>
      <c r="F29" s="55">
        <v>20836.439999999999</v>
      </c>
      <c r="G29" s="53">
        <v>402.13</v>
      </c>
      <c r="H29" s="56">
        <v>793.94</v>
      </c>
      <c r="I29" s="53">
        <v>1241.0999999999999</v>
      </c>
      <c r="J29" s="57">
        <v>95488.75</v>
      </c>
      <c r="K29" s="58">
        <v>454.71</v>
      </c>
    </row>
    <row r="30" spans="1:11" x14ac:dyDescent="0.3">
      <c r="A30" s="2" t="s">
        <v>30</v>
      </c>
      <c r="B30" s="53">
        <v>66903.67</v>
      </c>
      <c r="C30" s="54">
        <v>5575.31</v>
      </c>
      <c r="D30" s="53">
        <v>4509.8900000000003</v>
      </c>
      <c r="E30" s="55">
        <v>3559.28</v>
      </c>
      <c r="F30" s="55">
        <v>21632.13</v>
      </c>
      <c r="G30" s="53">
        <v>417.49</v>
      </c>
      <c r="H30" s="56">
        <v>793.94</v>
      </c>
      <c r="I30" s="53">
        <v>1241.0999999999999</v>
      </c>
      <c r="J30" s="57">
        <v>99057.49</v>
      </c>
      <c r="K30" s="58">
        <v>471.7</v>
      </c>
    </row>
  </sheetData>
  <pageMargins left="0.23622047244094491" right="0.19685039370078741" top="0.55118110236220474" bottom="0.59055118110236227" header="0.15748031496062992" footer="0.15748031496062992"/>
  <pageSetup paperSize="9" orientation="landscape" r:id="rId1"/>
  <headerFooter alignWithMargins="0">
    <oddHeader>&amp;L&amp;"Arial,Vet"Aanvraag cofinanciering projecten PDPO 2014 - 2020 Leader</oddHeader>
    <oddFooter>&amp;LVersie 1.0&amp;R&amp;N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M42"/>
  <sheetViews>
    <sheetView workbookViewId="0">
      <selection activeCell="A13" sqref="A13"/>
    </sheetView>
  </sheetViews>
  <sheetFormatPr defaultRowHeight="14.4" x14ac:dyDescent="0.3"/>
  <cols>
    <col min="2" max="2" width="17" bestFit="1" customWidth="1"/>
    <col min="3" max="3" width="16.6640625" bestFit="1" customWidth="1"/>
    <col min="4" max="4" width="17.44140625" bestFit="1" customWidth="1"/>
    <col min="5" max="5" width="14.6640625" bestFit="1" customWidth="1"/>
    <col min="6" max="6" width="17.44140625" bestFit="1" customWidth="1"/>
    <col min="7" max="7" width="13.109375" bestFit="1" customWidth="1"/>
    <col min="8" max="8" width="17.44140625" bestFit="1" customWidth="1"/>
    <col min="9" max="9" width="16.6640625" bestFit="1" customWidth="1"/>
    <col min="10" max="10" width="17.44140625" bestFit="1" customWidth="1"/>
    <col min="11" max="11" width="16.6640625" bestFit="1" customWidth="1"/>
    <col min="12" max="12" width="17.44140625" bestFit="1" customWidth="1"/>
    <col min="13" max="13" width="16.6640625" bestFit="1" customWidth="1"/>
  </cols>
  <sheetData>
    <row r="1" spans="1:13" ht="15" thickBot="1" x14ac:dyDescent="0.3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x14ac:dyDescent="0.3">
      <c r="A2" s="185"/>
      <c r="B2" s="214">
        <f>' facturen - kosten'!J2</f>
        <v>0</v>
      </c>
      <c r="C2" s="215"/>
      <c r="D2" s="214">
        <f>' facturen - kosten'!J3</f>
        <v>0</v>
      </c>
      <c r="E2" s="215"/>
      <c r="F2" s="214">
        <f>' facturen - kosten'!J4</f>
        <v>0</v>
      </c>
      <c r="G2" s="215"/>
      <c r="H2" s="214">
        <f>' facturen - kosten'!J5</f>
        <v>0</v>
      </c>
      <c r="I2" s="215"/>
      <c r="J2" s="214">
        <f>' facturen - kosten'!J6</f>
        <v>0</v>
      </c>
      <c r="K2" s="215"/>
      <c r="L2" s="214">
        <f>' facturen - kosten'!J7</f>
        <v>0</v>
      </c>
      <c r="M2" s="215"/>
    </row>
    <row r="3" spans="1:13" x14ac:dyDescent="0.3">
      <c r="A3" s="186" t="s">
        <v>124</v>
      </c>
      <c r="B3" s="187">
        <f>(IF(' facturen - kosten'!I12=$B$2,' facturen - kosten'!G12,0))</f>
        <v>0</v>
      </c>
      <c r="C3" s="188" t="b">
        <f>IF(B3&gt;0,' facturen - kosten'!H12,FALSE )</f>
        <v>0</v>
      </c>
      <c r="D3" s="187">
        <f>(IF(' facturen - kosten'!I12=$D$2,' facturen - kosten'!G12,0))</f>
        <v>0</v>
      </c>
      <c r="E3" s="188" t="b">
        <f>IF(D3&gt;0,' facturen - kosten'!H12,FALSE )</f>
        <v>0</v>
      </c>
      <c r="F3" s="187">
        <f>(IF(' facturen - kosten'!I12=$F$2,' facturen - kosten'!G12,0))</f>
        <v>0</v>
      </c>
      <c r="G3" s="188" t="b">
        <f>IF(F3&gt;0,' facturen - kosten'!H12,FALSE )</f>
        <v>0</v>
      </c>
      <c r="H3" s="187">
        <f>(IF(' facturen - kosten'!I12=$H$2,' facturen - kosten'!G12,0))</f>
        <v>0</v>
      </c>
      <c r="I3" s="188" t="b">
        <f>IF(H3&gt;0,' facturen - kosten'!H12,FALSE )</f>
        <v>0</v>
      </c>
      <c r="J3" s="187">
        <f>(IF(' facturen - kosten'!I12=$J$2,' facturen - kosten'!G12,0))</f>
        <v>0</v>
      </c>
      <c r="K3" s="188" t="b">
        <f>IF(J3&gt;0,' facturen - kosten'!H12,FALSE )</f>
        <v>0</v>
      </c>
      <c r="L3" s="187">
        <f>(IF(' facturen - kosten'!I12=$L$2,' facturen - kosten'!G12,0))</f>
        <v>0</v>
      </c>
      <c r="M3" s="188" t="b">
        <f>IF(L3&gt;0,' facturen - kosten'!H12,FALSE )</f>
        <v>0</v>
      </c>
    </row>
    <row r="4" spans="1:13" x14ac:dyDescent="0.3">
      <c r="A4" s="186" t="s">
        <v>125</v>
      </c>
      <c r="B4" s="187">
        <f>(IF(' facturen - kosten'!I13=$B$2,' facturen - kosten'!G13,0))</f>
        <v>0</v>
      </c>
      <c r="C4" s="188" t="b">
        <f>IF(B4&gt;0,' facturen - kosten'!H13,FALSE )</f>
        <v>0</v>
      </c>
      <c r="D4" s="187">
        <f>(IF(' facturen - kosten'!I13=$D$2,' facturen - kosten'!G13,0))</f>
        <v>0</v>
      </c>
      <c r="E4" s="188" t="b">
        <f>IF(D4&gt;0,' facturen - kosten'!H13,FALSE )</f>
        <v>0</v>
      </c>
      <c r="F4" s="187">
        <f>(IF(' facturen - kosten'!I13=$F$2,' facturen - kosten'!G13,0))</f>
        <v>0</v>
      </c>
      <c r="G4" s="188" t="b">
        <f>IF(F4&gt;0,' facturen - kosten'!H13,FALSE )</f>
        <v>0</v>
      </c>
      <c r="H4" s="187">
        <f>(IF(' facturen - kosten'!I13=$H$2,' facturen - kosten'!G13,0))</f>
        <v>0</v>
      </c>
      <c r="I4" s="188" t="b">
        <f>IF(H4&gt;0,' facturen - kosten'!H13,FALSE )</f>
        <v>0</v>
      </c>
      <c r="J4" s="187">
        <f>(IF(' facturen - kosten'!I13=$J$2,' facturen - kosten'!G13,0))</f>
        <v>0</v>
      </c>
      <c r="K4" s="188" t="b">
        <f>IF(J4&gt;0,' facturen - kosten'!H13,FALSE )</f>
        <v>0</v>
      </c>
      <c r="L4" s="187">
        <f>(IF(' facturen - kosten'!I13=$L$2,' facturen - kosten'!G13,0))</f>
        <v>0</v>
      </c>
      <c r="M4" s="188" t="b">
        <f>IF(L4&gt;0,' facturen - kosten'!H13,FALSE )</f>
        <v>0</v>
      </c>
    </row>
    <row r="5" spans="1:13" x14ac:dyDescent="0.3">
      <c r="A5" s="186" t="s">
        <v>126</v>
      </c>
      <c r="B5" s="187">
        <f>(IF(' facturen - kosten'!I14=$B$2,' facturen - kosten'!G14,0))</f>
        <v>0</v>
      </c>
      <c r="C5" s="188" t="b">
        <f>IF(B5&gt;0,' facturen - kosten'!H14,FALSE )</f>
        <v>0</v>
      </c>
      <c r="D5" s="187">
        <f>(IF(' facturen - kosten'!I14=$D$2,' facturen - kosten'!G14,0))</f>
        <v>0</v>
      </c>
      <c r="E5" s="188" t="b">
        <f>IF(D5&gt;0,' facturen - kosten'!H14,FALSE )</f>
        <v>0</v>
      </c>
      <c r="F5" s="187">
        <f>(IF(' facturen - kosten'!I14=$F$2,' facturen - kosten'!G14,0))</f>
        <v>0</v>
      </c>
      <c r="G5" s="188" t="b">
        <f>IF(F5&gt;0,' facturen - kosten'!H14,FALSE )</f>
        <v>0</v>
      </c>
      <c r="H5" s="187">
        <f>(IF(' facturen - kosten'!I14=$H$2,' facturen - kosten'!G14,0))</f>
        <v>0</v>
      </c>
      <c r="I5" s="188" t="b">
        <f>IF(H5&gt;0,' facturen - kosten'!H14,FALSE )</f>
        <v>0</v>
      </c>
      <c r="J5" s="187">
        <f>(IF(' facturen - kosten'!I14=$J$2,' facturen - kosten'!G14,0))</f>
        <v>0</v>
      </c>
      <c r="K5" s="188" t="b">
        <f>IF(J5&gt;0,' facturen - kosten'!H14,FALSE )</f>
        <v>0</v>
      </c>
      <c r="L5" s="187">
        <f>(IF(' facturen - kosten'!I14=$L$2,' facturen - kosten'!G14,0))</f>
        <v>0</v>
      </c>
      <c r="M5" s="188" t="b">
        <f>IF(L5&gt;0,' facturen - kosten'!H14,FALSE )</f>
        <v>0</v>
      </c>
    </row>
    <row r="6" spans="1:13" x14ac:dyDescent="0.3">
      <c r="A6" s="186" t="s">
        <v>127</v>
      </c>
      <c r="B6" s="187">
        <f>(IF(' facturen - kosten'!I15=$B$2,' facturen - kosten'!G15,0))</f>
        <v>0</v>
      </c>
      <c r="C6" s="188" t="b">
        <f>IF(B6&gt;0,' facturen - kosten'!H15,FALSE )</f>
        <v>0</v>
      </c>
      <c r="D6" s="187">
        <f>(IF(' facturen - kosten'!I15=$D$2,' facturen - kosten'!G15,0))</f>
        <v>0</v>
      </c>
      <c r="E6" s="188" t="b">
        <f>IF(D6&gt;0,' facturen - kosten'!H15,FALSE )</f>
        <v>0</v>
      </c>
      <c r="F6" s="187">
        <f>(IF(' facturen - kosten'!I15=$F$2,' facturen - kosten'!G15,0))</f>
        <v>0</v>
      </c>
      <c r="G6" s="188" t="b">
        <f>IF(F6&gt;0,' facturen - kosten'!H15,FALSE )</f>
        <v>0</v>
      </c>
      <c r="H6" s="187">
        <f>(IF(' facturen - kosten'!I15=$H$2,' facturen - kosten'!G15,0))</f>
        <v>0</v>
      </c>
      <c r="I6" s="188" t="b">
        <f>IF(H6&gt;0,' facturen - kosten'!H15,FALSE )</f>
        <v>0</v>
      </c>
      <c r="J6" s="187">
        <f>(IF(' facturen - kosten'!I15=$J$2,' facturen - kosten'!G15,0))</f>
        <v>0</v>
      </c>
      <c r="K6" s="188" t="b">
        <f>IF(J6&gt;0,' facturen - kosten'!H15,FALSE )</f>
        <v>0</v>
      </c>
      <c r="L6" s="187">
        <f>(IF(' facturen - kosten'!I15=$L$2,' facturen - kosten'!G15,0))</f>
        <v>0</v>
      </c>
      <c r="M6" s="188" t="b">
        <f>IF(L6&gt;0,' facturen - kosten'!H15,FALSE )</f>
        <v>0</v>
      </c>
    </row>
    <row r="7" spans="1:13" x14ac:dyDescent="0.3">
      <c r="A7" s="186" t="s">
        <v>128</v>
      </c>
      <c r="B7" s="187">
        <f>(IF(' facturen - kosten'!I16=$B$2,' facturen - kosten'!G16,0))</f>
        <v>0</v>
      </c>
      <c r="C7" s="188" t="b">
        <f>IF(B7&gt;0,' facturen - kosten'!H16,FALSE )</f>
        <v>0</v>
      </c>
      <c r="D7" s="187">
        <f>(IF(' facturen - kosten'!I16=$D$2,' facturen - kosten'!G16,0))</f>
        <v>0</v>
      </c>
      <c r="E7" s="188" t="b">
        <f>IF(D7&gt;0,' facturen - kosten'!H16,FALSE )</f>
        <v>0</v>
      </c>
      <c r="F7" s="187">
        <f>(IF(' facturen - kosten'!I16=$F$2,' facturen - kosten'!G16,0))</f>
        <v>0</v>
      </c>
      <c r="G7" s="188" t="b">
        <f>IF(F7&gt;0,' facturen - kosten'!H16,FALSE )</f>
        <v>0</v>
      </c>
      <c r="H7" s="187">
        <f>(IF(' facturen - kosten'!I16=$H$2,' facturen - kosten'!G16,0))</f>
        <v>0</v>
      </c>
      <c r="I7" s="188" t="b">
        <f>IF(H7&gt;0,' facturen - kosten'!H16,FALSE )</f>
        <v>0</v>
      </c>
      <c r="J7" s="187">
        <f>(IF(' facturen - kosten'!I16=$J$2,' facturen - kosten'!G16,0))</f>
        <v>0</v>
      </c>
      <c r="K7" s="188" t="b">
        <f>IF(J7&gt;0,' facturen - kosten'!H16,FALSE )</f>
        <v>0</v>
      </c>
      <c r="L7" s="187">
        <f>(IF(' facturen - kosten'!I16=$L$2,' facturen - kosten'!G16,0))</f>
        <v>0</v>
      </c>
      <c r="M7" s="188" t="b">
        <f>IF(L7&gt;0,' facturen - kosten'!H16,FALSE )</f>
        <v>0</v>
      </c>
    </row>
    <row r="8" spans="1:13" x14ac:dyDescent="0.3">
      <c r="A8" s="186" t="s">
        <v>129</v>
      </c>
      <c r="B8" s="187">
        <f>(IF(' facturen - kosten'!I17=$B$2,' facturen - kosten'!G17,0))</f>
        <v>0</v>
      </c>
      <c r="C8" s="188" t="b">
        <f>IF(B8&gt;0,' facturen - kosten'!H17,FALSE )</f>
        <v>0</v>
      </c>
      <c r="D8" s="187">
        <f>(IF(' facturen - kosten'!I17=$D$2,' facturen - kosten'!G17,0))</f>
        <v>0</v>
      </c>
      <c r="E8" s="188" t="b">
        <f>IF(D8&gt;0,' facturen - kosten'!H17,FALSE )</f>
        <v>0</v>
      </c>
      <c r="F8" s="187">
        <f>(IF(' facturen - kosten'!I17=$F$2,' facturen - kosten'!G17,0))</f>
        <v>0</v>
      </c>
      <c r="G8" s="188" t="b">
        <f>IF(F8&gt;0,' facturen - kosten'!H17,FALSE )</f>
        <v>0</v>
      </c>
      <c r="H8" s="187">
        <f>(IF(' facturen - kosten'!I17=$H$2,' facturen - kosten'!G17,0))</f>
        <v>0</v>
      </c>
      <c r="I8" s="188" t="b">
        <f>IF(H8&gt;0,' facturen - kosten'!H17,FALSE )</f>
        <v>0</v>
      </c>
      <c r="J8" s="187">
        <f>(IF(' facturen - kosten'!I17=$J$2,' facturen - kosten'!G17,0))</f>
        <v>0</v>
      </c>
      <c r="K8" s="188" t="b">
        <f>IF(J8&gt;0,' facturen - kosten'!H17,FALSE )</f>
        <v>0</v>
      </c>
      <c r="L8" s="187">
        <f>(IF(' facturen - kosten'!I17=$L$2,' facturen - kosten'!G17,0))</f>
        <v>0</v>
      </c>
      <c r="M8" s="188" t="b">
        <f>IF(L8&gt;0,' facturen - kosten'!H17,FALSE )</f>
        <v>0</v>
      </c>
    </row>
    <row r="9" spans="1:13" x14ac:dyDescent="0.3">
      <c r="A9" s="186" t="s">
        <v>130</v>
      </c>
      <c r="B9" s="187">
        <f>(IF(' facturen - kosten'!I18=$B$2,' facturen - kosten'!G18,0))</f>
        <v>0</v>
      </c>
      <c r="C9" s="188" t="b">
        <f>IF(B9&gt;0,' facturen - kosten'!H18,FALSE )</f>
        <v>0</v>
      </c>
      <c r="D9" s="187">
        <f>(IF(' facturen - kosten'!I18=$D$2,' facturen - kosten'!G18,0))</f>
        <v>0</v>
      </c>
      <c r="E9" s="188" t="b">
        <f>IF(D9&gt;0,' facturen - kosten'!H18,FALSE )</f>
        <v>0</v>
      </c>
      <c r="F9" s="187">
        <f>(IF(' facturen - kosten'!I18=$F$2,' facturen - kosten'!G18,0))</f>
        <v>0</v>
      </c>
      <c r="G9" s="188" t="b">
        <f>IF(F9&gt;0,' facturen - kosten'!H18,FALSE )</f>
        <v>0</v>
      </c>
      <c r="H9" s="187">
        <f>(IF(' facturen - kosten'!I18=$H$2,' facturen - kosten'!G18,0))</f>
        <v>0</v>
      </c>
      <c r="I9" s="188" t="b">
        <f>IF(H9&gt;0,' facturen - kosten'!H18,FALSE )</f>
        <v>0</v>
      </c>
      <c r="J9" s="187">
        <f>(IF(' facturen - kosten'!I18=$J$2,' facturen - kosten'!G18,0))</f>
        <v>0</v>
      </c>
      <c r="K9" s="188" t="b">
        <f>IF(J9&gt;0,' facturen - kosten'!H18,FALSE )</f>
        <v>0</v>
      </c>
      <c r="L9" s="187">
        <f>(IF(' facturen - kosten'!I18=$L$2,' facturen - kosten'!G18,0))</f>
        <v>0</v>
      </c>
      <c r="M9" s="188" t="b">
        <f>IF(L9&gt;0,' facturen - kosten'!H18,FALSE )</f>
        <v>0</v>
      </c>
    </row>
    <row r="10" spans="1:13" x14ac:dyDescent="0.3">
      <c r="A10" s="186" t="s">
        <v>131</v>
      </c>
      <c r="B10" s="187">
        <f>(IF(' facturen - kosten'!I19=$B$2,' facturen - kosten'!G19,0))</f>
        <v>0</v>
      </c>
      <c r="C10" s="188" t="b">
        <f>IF(B10&gt;0,' facturen - kosten'!H19,FALSE )</f>
        <v>0</v>
      </c>
      <c r="D10" s="187">
        <f>(IF(' facturen - kosten'!I19=$D$2,' facturen - kosten'!G19,0))</f>
        <v>0</v>
      </c>
      <c r="E10" s="188" t="b">
        <f>IF(D10&gt;0,' facturen - kosten'!H19,FALSE )</f>
        <v>0</v>
      </c>
      <c r="F10" s="187">
        <f>(IF(' facturen - kosten'!I19=$F$2,' facturen - kosten'!G19,0))</f>
        <v>0</v>
      </c>
      <c r="G10" s="188" t="b">
        <f>IF(F10&gt;0,' facturen - kosten'!H19,FALSE )</f>
        <v>0</v>
      </c>
      <c r="H10" s="187">
        <f>(IF(' facturen - kosten'!I19=$H$2,' facturen - kosten'!G19,0))</f>
        <v>0</v>
      </c>
      <c r="I10" s="188" t="b">
        <f>IF(H10&gt;0,' facturen - kosten'!H19,FALSE )</f>
        <v>0</v>
      </c>
      <c r="J10" s="187">
        <f>(IF(' facturen - kosten'!I19=$J$2,' facturen - kosten'!G19,0))</f>
        <v>0</v>
      </c>
      <c r="K10" s="188" t="b">
        <f>IF(J10&gt;0,' facturen - kosten'!H19,FALSE )</f>
        <v>0</v>
      </c>
      <c r="L10" s="187">
        <f>(IF(' facturen - kosten'!I19=$L$2,' facturen - kosten'!G19,0))</f>
        <v>0</v>
      </c>
      <c r="M10" s="188" t="b">
        <f>IF(L10&gt;0,' facturen - kosten'!H19,FALSE )</f>
        <v>0</v>
      </c>
    </row>
    <row r="11" spans="1:13" x14ac:dyDescent="0.3">
      <c r="A11" s="186" t="s">
        <v>132</v>
      </c>
      <c r="B11" s="187">
        <f>(IF(' facturen - kosten'!I20=$B$2,' facturen - kosten'!G20,0))</f>
        <v>0</v>
      </c>
      <c r="C11" s="188" t="b">
        <f>IF(B11&gt;0,' facturen - kosten'!H20,FALSE )</f>
        <v>0</v>
      </c>
      <c r="D11" s="187">
        <f>(IF(' facturen - kosten'!I20=$D$2,' facturen - kosten'!G20,0))</f>
        <v>0</v>
      </c>
      <c r="E11" s="188" t="b">
        <f>IF(D11&gt;0,' facturen - kosten'!H20,FALSE )</f>
        <v>0</v>
      </c>
      <c r="F11" s="187">
        <f>(IF(' facturen - kosten'!I20=$F$2,' facturen - kosten'!G20,0))</f>
        <v>0</v>
      </c>
      <c r="G11" s="188" t="b">
        <f>IF(F11&gt;0,' facturen - kosten'!H20,FALSE )</f>
        <v>0</v>
      </c>
      <c r="H11" s="187">
        <f>(IF(' facturen - kosten'!I20=$H$2,' facturen - kosten'!G20,0))</f>
        <v>0</v>
      </c>
      <c r="I11" s="188" t="b">
        <f>IF(H11&gt;0,' facturen - kosten'!H20,FALSE )</f>
        <v>0</v>
      </c>
      <c r="J11" s="187">
        <f>(IF(' facturen - kosten'!I20=$J$2,' facturen - kosten'!G20,0))</f>
        <v>0</v>
      </c>
      <c r="K11" s="188" t="b">
        <f>IF(J11&gt;0,' facturen - kosten'!H20,FALSE )</f>
        <v>0</v>
      </c>
      <c r="L11" s="187">
        <f>(IF(' facturen - kosten'!I20=$L$2,' facturen - kosten'!G20,0))</f>
        <v>0</v>
      </c>
      <c r="M11" s="188" t="b">
        <f>IF(L11&gt;0,' facturen - kosten'!H20,FALSE )</f>
        <v>0</v>
      </c>
    </row>
    <row r="12" spans="1:13" x14ac:dyDescent="0.3">
      <c r="A12" s="186" t="s">
        <v>133</v>
      </c>
      <c r="B12" s="187">
        <f>(IF(' facturen - kosten'!I21=$B$2,' facturen - kosten'!G21,0))</f>
        <v>0</v>
      </c>
      <c r="C12" s="188" t="b">
        <f>IF(B12&gt;0,' facturen - kosten'!H21,FALSE )</f>
        <v>0</v>
      </c>
      <c r="D12" s="187">
        <f>(IF(' facturen - kosten'!I21=$D$2,' facturen - kosten'!G21,0))</f>
        <v>0</v>
      </c>
      <c r="E12" s="188" t="b">
        <f>IF(D12&gt;0,' facturen - kosten'!H21,FALSE )</f>
        <v>0</v>
      </c>
      <c r="F12" s="187">
        <f>(IF(' facturen - kosten'!I21=$F$2,' facturen - kosten'!G21,0))</f>
        <v>0</v>
      </c>
      <c r="G12" s="188" t="b">
        <f>IF(F12&gt;0,' facturen - kosten'!H21,FALSE )</f>
        <v>0</v>
      </c>
      <c r="H12" s="187">
        <f>(IF(' facturen - kosten'!I21=$H$2,' facturen - kosten'!G21,0))</f>
        <v>0</v>
      </c>
      <c r="I12" s="188" t="b">
        <f>IF(H12&gt;0,' facturen - kosten'!H21,FALSE )</f>
        <v>0</v>
      </c>
      <c r="J12" s="187">
        <f>(IF(' facturen - kosten'!I21=$J$2,' facturen - kosten'!G21,0))</f>
        <v>0</v>
      </c>
      <c r="K12" s="188" t="b">
        <f>IF(J12&gt;0,' facturen - kosten'!H21,FALSE )</f>
        <v>0</v>
      </c>
      <c r="L12" s="187">
        <f>(IF(' facturen - kosten'!I21=$L$2,' facturen - kosten'!G21,0))</f>
        <v>0</v>
      </c>
      <c r="M12" s="188" t="b">
        <f>IF(L12&gt;0,' facturen - kosten'!H21,FALSE )</f>
        <v>0</v>
      </c>
    </row>
    <row r="13" spans="1:13" x14ac:dyDescent="0.3">
      <c r="A13" s="186" t="s">
        <v>134</v>
      </c>
      <c r="B13" s="187">
        <f>(IF(' facturen - kosten'!I22=$B$2,' facturen - kosten'!G22,0))</f>
        <v>0</v>
      </c>
      <c r="C13" s="188" t="b">
        <f>IF(B13&gt;0,' facturen - kosten'!H22,FALSE )</f>
        <v>0</v>
      </c>
      <c r="D13" s="187">
        <f>(IF(' facturen - kosten'!I22=$D$2,' facturen - kosten'!G22,0))</f>
        <v>0</v>
      </c>
      <c r="E13" s="188" t="b">
        <f>IF(D13&gt;0,' facturen - kosten'!H22,FALSE )</f>
        <v>0</v>
      </c>
      <c r="F13" s="187">
        <f>(IF(' facturen - kosten'!I22=$F$2,' facturen - kosten'!G22,0))</f>
        <v>0</v>
      </c>
      <c r="G13" s="188" t="b">
        <f>IF(F13&gt;0,' facturen - kosten'!H22,FALSE )</f>
        <v>0</v>
      </c>
      <c r="H13" s="187">
        <f>(IF(' facturen - kosten'!I22=$H$2,' facturen - kosten'!G22,0))</f>
        <v>0</v>
      </c>
      <c r="I13" s="188" t="b">
        <f>IF(H13&gt;0,' facturen - kosten'!H22,FALSE )</f>
        <v>0</v>
      </c>
      <c r="J13" s="187">
        <f>(IF(' facturen - kosten'!I22=$J$2,' facturen - kosten'!G22,0))</f>
        <v>0</v>
      </c>
      <c r="K13" s="188" t="b">
        <f>IF(J13&gt;0,' facturen - kosten'!H22,FALSE )</f>
        <v>0</v>
      </c>
      <c r="L13" s="187">
        <f>(IF(' facturen - kosten'!I22=$L$2,' facturen - kosten'!G22,0))</f>
        <v>0</v>
      </c>
      <c r="M13" s="188" t="b">
        <f>IF(L13&gt;0,' facturen - kosten'!H22,FALSE )</f>
        <v>0</v>
      </c>
    </row>
    <row r="14" spans="1:13" x14ac:dyDescent="0.3">
      <c r="A14" s="186" t="s">
        <v>135</v>
      </c>
      <c r="B14" s="187">
        <f>(IF(' facturen - kosten'!I23=$B$2,' facturen - kosten'!G23,0))</f>
        <v>0</v>
      </c>
      <c r="C14" s="188" t="b">
        <f>IF(B14&gt;0,' facturen - kosten'!H23,FALSE )</f>
        <v>0</v>
      </c>
      <c r="D14" s="187">
        <f>(IF(' facturen - kosten'!I23=$D$2,' facturen - kosten'!G23,0))</f>
        <v>0</v>
      </c>
      <c r="E14" s="188" t="b">
        <f>IF(D14&gt;0,' facturen - kosten'!H23,FALSE )</f>
        <v>0</v>
      </c>
      <c r="F14" s="187">
        <f>(IF(' facturen - kosten'!I23=$F$2,' facturen - kosten'!G23,0))</f>
        <v>0</v>
      </c>
      <c r="G14" s="188" t="b">
        <f>IF(F14&gt;0,' facturen - kosten'!H23,FALSE )</f>
        <v>0</v>
      </c>
      <c r="H14" s="187">
        <f>(IF(' facturen - kosten'!I23=$H$2,' facturen - kosten'!G23,0))</f>
        <v>0</v>
      </c>
      <c r="I14" s="188" t="b">
        <f>IF(H14&gt;0,' facturen - kosten'!H23,FALSE )</f>
        <v>0</v>
      </c>
      <c r="J14" s="187">
        <f>(IF(' facturen - kosten'!I23=$J$2,' facturen - kosten'!G23,0))</f>
        <v>0</v>
      </c>
      <c r="K14" s="188" t="b">
        <f>IF(J14&gt;0,' facturen - kosten'!H23,FALSE )</f>
        <v>0</v>
      </c>
      <c r="L14" s="187">
        <f>(IF(' facturen - kosten'!I23=$L$2,' facturen - kosten'!G23,0))</f>
        <v>0</v>
      </c>
      <c r="M14" s="188" t="b">
        <f>IF(L14&gt;0,' facturen - kosten'!H23,FALSE )</f>
        <v>0</v>
      </c>
    </row>
    <row r="15" spans="1:13" x14ac:dyDescent="0.3">
      <c r="A15" s="186" t="s">
        <v>136</v>
      </c>
      <c r="B15" s="187">
        <f>(IF(' facturen - kosten'!I24=$B$2,' facturen - kosten'!G24,0))</f>
        <v>0</v>
      </c>
      <c r="C15" s="188" t="b">
        <f>IF(B15&gt;0,' facturen - kosten'!H24,FALSE )</f>
        <v>0</v>
      </c>
      <c r="D15" s="187">
        <f>(IF(' facturen - kosten'!I24=$D$2,' facturen - kosten'!G24,0))</f>
        <v>0</v>
      </c>
      <c r="E15" s="188" t="b">
        <f>IF(D15&gt;0,' facturen - kosten'!H24,FALSE )</f>
        <v>0</v>
      </c>
      <c r="F15" s="187">
        <f>(IF(' facturen - kosten'!I24=$F$2,' facturen - kosten'!G24,0))</f>
        <v>0</v>
      </c>
      <c r="G15" s="188" t="b">
        <f>IF(F15&gt;0,' facturen - kosten'!H24,FALSE )</f>
        <v>0</v>
      </c>
      <c r="H15" s="187">
        <f>(IF(' facturen - kosten'!I24=$H$2,' facturen - kosten'!G24,0))</f>
        <v>0</v>
      </c>
      <c r="I15" s="188" t="b">
        <f>IF(H15&gt;0,' facturen - kosten'!H24,FALSE )</f>
        <v>0</v>
      </c>
      <c r="J15" s="187">
        <f>(IF(' facturen - kosten'!I24=$J$2,' facturen - kosten'!G24,0))</f>
        <v>0</v>
      </c>
      <c r="K15" s="188" t="b">
        <f>IF(J15&gt;0,' facturen - kosten'!H24,FALSE )</f>
        <v>0</v>
      </c>
      <c r="L15" s="187">
        <f>(IF(' facturen - kosten'!I24=$L$2,' facturen - kosten'!G24,0))</f>
        <v>0</v>
      </c>
      <c r="M15" s="188" t="b">
        <f>IF(L15&gt;0,' facturen - kosten'!H24,FALSE )</f>
        <v>0</v>
      </c>
    </row>
    <row r="16" spans="1:13" x14ac:dyDescent="0.3">
      <c r="A16" s="186" t="s">
        <v>137</v>
      </c>
      <c r="B16" s="187">
        <f>(IF(' facturen - kosten'!I25=$B$2,' facturen - kosten'!G25,0))</f>
        <v>0</v>
      </c>
      <c r="C16" s="188" t="b">
        <f>IF(B16&gt;0,' facturen - kosten'!H25,FALSE )</f>
        <v>0</v>
      </c>
      <c r="D16" s="187">
        <f>(IF(' facturen - kosten'!I25=$D$2,' facturen - kosten'!G25,0))</f>
        <v>0</v>
      </c>
      <c r="E16" s="188" t="b">
        <f>IF(D16&gt;0,' facturen - kosten'!H25,FALSE )</f>
        <v>0</v>
      </c>
      <c r="F16" s="187">
        <f>(IF(' facturen - kosten'!I25=$F$2,' facturen - kosten'!G25,0))</f>
        <v>0</v>
      </c>
      <c r="G16" s="188" t="b">
        <f>IF(F16&gt;0,' facturen - kosten'!H25,FALSE )</f>
        <v>0</v>
      </c>
      <c r="H16" s="187">
        <f>(IF(' facturen - kosten'!I25=$H$2,' facturen - kosten'!G25,0))</f>
        <v>0</v>
      </c>
      <c r="I16" s="188" t="b">
        <f>IF(H16&gt;0,' facturen - kosten'!H25,FALSE )</f>
        <v>0</v>
      </c>
      <c r="J16" s="187">
        <f>(IF(' facturen - kosten'!I25=$J$2,' facturen - kosten'!G25,0))</f>
        <v>0</v>
      </c>
      <c r="K16" s="188" t="b">
        <f>IF(J16&gt;0,' facturen - kosten'!H25,FALSE )</f>
        <v>0</v>
      </c>
      <c r="L16" s="187">
        <f>(IF(' facturen - kosten'!I25=$L$2,' facturen - kosten'!G25,0))</f>
        <v>0</v>
      </c>
      <c r="M16" s="188" t="b">
        <f>IF(L16&gt;0,' facturen - kosten'!H25,FALSE )</f>
        <v>0</v>
      </c>
    </row>
    <row r="17" spans="1:13" x14ac:dyDescent="0.3">
      <c r="A17" s="186" t="s">
        <v>138</v>
      </c>
      <c r="B17" s="187">
        <f>(IF(' facturen - kosten'!I26=$B$2,' facturen - kosten'!G26,0))</f>
        <v>0</v>
      </c>
      <c r="C17" s="188" t="b">
        <f>IF(B17&gt;0,' facturen - kosten'!H26,FALSE )</f>
        <v>0</v>
      </c>
      <c r="D17" s="187">
        <f>(IF(' facturen - kosten'!I26=$D$2,' facturen - kosten'!G26,0))</f>
        <v>0</v>
      </c>
      <c r="E17" s="188" t="b">
        <f>IF(D17&gt;0,' facturen - kosten'!H26,FALSE )</f>
        <v>0</v>
      </c>
      <c r="F17" s="187">
        <f>(IF(' facturen - kosten'!I26=$F$2,' facturen - kosten'!G26,0))</f>
        <v>0</v>
      </c>
      <c r="G17" s="188" t="b">
        <f>IF(F17&gt;0,' facturen - kosten'!H26,FALSE )</f>
        <v>0</v>
      </c>
      <c r="H17" s="187">
        <f>(IF(' facturen - kosten'!I26=$H$2,' facturen - kosten'!G26,0))</f>
        <v>0</v>
      </c>
      <c r="I17" s="188" t="b">
        <f>IF(H17&gt;0,' facturen - kosten'!H26,FALSE )</f>
        <v>0</v>
      </c>
      <c r="J17" s="187">
        <f>(IF(' facturen - kosten'!I26=$J$2,' facturen - kosten'!G26,0))</f>
        <v>0</v>
      </c>
      <c r="K17" s="188" t="b">
        <f>IF(J17&gt;0,' facturen - kosten'!H26,FALSE )</f>
        <v>0</v>
      </c>
      <c r="L17" s="187">
        <f>(IF(' facturen - kosten'!I26=$L$2,' facturen - kosten'!G26,0))</f>
        <v>0</v>
      </c>
      <c r="M17" s="188" t="b">
        <f>IF(L17&gt;0,' facturen - kosten'!H26,FALSE )</f>
        <v>0</v>
      </c>
    </row>
    <row r="18" spans="1:13" x14ac:dyDescent="0.3">
      <c r="A18" s="186" t="s">
        <v>139</v>
      </c>
      <c r="B18" s="187">
        <f>(IF(' facturen - kosten'!I27=$B$2,' facturen - kosten'!G27,0))</f>
        <v>0</v>
      </c>
      <c r="C18" s="188" t="b">
        <f>IF(B18&gt;0,' facturen - kosten'!H27,FALSE )</f>
        <v>0</v>
      </c>
      <c r="D18" s="187">
        <f>(IF(' facturen - kosten'!I27=$D$2,' facturen - kosten'!G27,0))</f>
        <v>0</v>
      </c>
      <c r="E18" s="188" t="b">
        <f>IF(D18&gt;0,' facturen - kosten'!H27,FALSE )</f>
        <v>0</v>
      </c>
      <c r="F18" s="187">
        <f>(IF(' facturen - kosten'!I27=$F$2,' facturen - kosten'!G27,0))</f>
        <v>0</v>
      </c>
      <c r="G18" s="188" t="b">
        <f>IF(F18&gt;0,' facturen - kosten'!H27,FALSE )</f>
        <v>0</v>
      </c>
      <c r="H18" s="187">
        <f>(IF(' facturen - kosten'!I27=$H$2,' facturen - kosten'!G27,0))</f>
        <v>0</v>
      </c>
      <c r="I18" s="188" t="b">
        <f>IF(H18&gt;0,' facturen - kosten'!H27,FALSE )</f>
        <v>0</v>
      </c>
      <c r="J18" s="187">
        <f>(IF(' facturen - kosten'!I27=$J$2,' facturen - kosten'!G27,0))</f>
        <v>0</v>
      </c>
      <c r="K18" s="188" t="b">
        <f>IF(J18&gt;0,' facturen - kosten'!H27,FALSE )</f>
        <v>0</v>
      </c>
      <c r="L18" s="187">
        <f>(IF(' facturen - kosten'!I27=$L$2,' facturen - kosten'!G27,0))</f>
        <v>0</v>
      </c>
      <c r="M18" s="188" t="b">
        <f>IF(L18&gt;0,' facturen - kosten'!H27,FALSE )</f>
        <v>0</v>
      </c>
    </row>
    <row r="19" spans="1:13" x14ac:dyDescent="0.3">
      <c r="A19" s="186" t="s">
        <v>150</v>
      </c>
      <c r="B19" s="187">
        <f>(IF(' facturen - kosten'!I28=$B$2,' facturen - kosten'!G28,0))</f>
        <v>0</v>
      </c>
      <c r="C19" s="188" t="b">
        <f>IF(B19&gt;0,' facturen - kosten'!H28,FALSE )</f>
        <v>0</v>
      </c>
      <c r="D19" s="187">
        <f>(IF(' facturen - kosten'!I28=$D$2,' facturen - kosten'!G28,0))</f>
        <v>0</v>
      </c>
      <c r="E19" s="188" t="b">
        <f>IF(D19&gt;0,' facturen - kosten'!H28,FALSE )</f>
        <v>0</v>
      </c>
      <c r="F19" s="187">
        <f>(IF(' facturen - kosten'!I28=$F$2,' facturen - kosten'!G28,0))</f>
        <v>0</v>
      </c>
      <c r="G19" s="188" t="b">
        <f>IF(F19&gt;0,' facturen - kosten'!H28,FALSE )</f>
        <v>0</v>
      </c>
      <c r="H19" s="187">
        <f>(IF(' facturen - kosten'!I28=$H$2,' facturen - kosten'!G28,0))</f>
        <v>0</v>
      </c>
      <c r="I19" s="188" t="b">
        <f>IF(H19&gt;0,' facturen - kosten'!H28,FALSE )</f>
        <v>0</v>
      </c>
      <c r="J19" s="187">
        <f>(IF(' facturen - kosten'!I28=$J$2,' facturen - kosten'!G28,0))</f>
        <v>0</v>
      </c>
      <c r="K19" s="188" t="b">
        <f>IF(J19&gt;0,' facturen - kosten'!H28,FALSE )</f>
        <v>0</v>
      </c>
      <c r="L19" s="187">
        <f>(IF(' facturen - kosten'!I28=$L$2,' facturen - kosten'!G28,0))</f>
        <v>0</v>
      </c>
      <c r="M19" s="188" t="b">
        <f>IF(L19&gt;0,' facturen - kosten'!H28,FALSE )</f>
        <v>0</v>
      </c>
    </row>
    <row r="20" spans="1:13" x14ac:dyDescent="0.3">
      <c r="A20" s="186" t="s">
        <v>151</v>
      </c>
      <c r="B20" s="187">
        <f>(IF(' facturen - kosten'!I29=$B$2,' facturen - kosten'!G29,0))</f>
        <v>0</v>
      </c>
      <c r="C20" s="188" t="b">
        <f>IF(B20&gt;0,' facturen - kosten'!H29,FALSE )</f>
        <v>0</v>
      </c>
      <c r="D20" s="187">
        <f>(IF(' facturen - kosten'!I29=$D$2,' facturen - kosten'!G29,0))</f>
        <v>0</v>
      </c>
      <c r="E20" s="188" t="b">
        <f>IF(D20&gt;0,' facturen - kosten'!H29,FALSE )</f>
        <v>0</v>
      </c>
      <c r="F20" s="187">
        <f>(IF(' facturen - kosten'!I29=$F$2,' facturen - kosten'!G29,0))</f>
        <v>0</v>
      </c>
      <c r="G20" s="188" t="b">
        <f>IF(F20&gt;0,' facturen - kosten'!H29,FALSE )</f>
        <v>0</v>
      </c>
      <c r="H20" s="187">
        <f>(IF(' facturen - kosten'!I29=$H$2,' facturen - kosten'!G29,0))</f>
        <v>0</v>
      </c>
      <c r="I20" s="188" t="b">
        <f>IF(H20&gt;0,' facturen - kosten'!H29,FALSE )</f>
        <v>0</v>
      </c>
      <c r="J20" s="187">
        <f>(IF(' facturen - kosten'!I29=$J$2,' facturen - kosten'!G29,0))</f>
        <v>0</v>
      </c>
      <c r="K20" s="188" t="b">
        <f>IF(J20&gt;0,' facturen - kosten'!H29,FALSE )</f>
        <v>0</v>
      </c>
      <c r="L20" s="187">
        <f>(IF(' facturen - kosten'!I29=$L$2,' facturen - kosten'!G29,0))</f>
        <v>0</v>
      </c>
      <c r="M20" s="188" t="b">
        <f>IF(L20&gt;0,' facturen - kosten'!H29,FALSE )</f>
        <v>0</v>
      </c>
    </row>
    <row r="21" spans="1:13" x14ac:dyDescent="0.3">
      <c r="A21" s="186" t="s">
        <v>152</v>
      </c>
      <c r="B21" s="187">
        <f>(IF(' facturen - kosten'!I30=$B$2,' facturen - kosten'!G30,0))</f>
        <v>0</v>
      </c>
      <c r="C21" s="188" t="b">
        <f>IF(B21&gt;0,' facturen - kosten'!H30,FALSE )</f>
        <v>0</v>
      </c>
      <c r="D21" s="187">
        <f>(IF(' facturen - kosten'!I30=$D$2,' facturen - kosten'!G30,0))</f>
        <v>0</v>
      </c>
      <c r="E21" s="188" t="b">
        <f>IF(D21&gt;0,' facturen - kosten'!H30,FALSE )</f>
        <v>0</v>
      </c>
      <c r="F21" s="187">
        <f>(IF(' facturen - kosten'!I30=$F$2,' facturen - kosten'!G30,0))</f>
        <v>0</v>
      </c>
      <c r="G21" s="188" t="b">
        <f>IF(F21&gt;0,' facturen - kosten'!H30,FALSE )</f>
        <v>0</v>
      </c>
      <c r="H21" s="187">
        <f>(IF(' facturen - kosten'!I30=$H$2,' facturen - kosten'!G30,0))</f>
        <v>0</v>
      </c>
      <c r="I21" s="188" t="b">
        <f>IF(H21&gt;0,' facturen - kosten'!H30,FALSE )</f>
        <v>0</v>
      </c>
      <c r="J21" s="187">
        <f>(IF(' facturen - kosten'!I30=$J$2,' facturen - kosten'!G30,0))</f>
        <v>0</v>
      </c>
      <c r="K21" s="188" t="b">
        <f>IF(J21&gt;0,' facturen - kosten'!H30,FALSE )</f>
        <v>0</v>
      </c>
      <c r="L21" s="187">
        <f>(IF(' facturen - kosten'!I30=$L$2,' facturen - kosten'!G30,0))</f>
        <v>0</v>
      </c>
      <c r="M21" s="188" t="b">
        <f>IF(L21&gt;0,' facturen - kosten'!H30,FALSE )</f>
        <v>0</v>
      </c>
    </row>
    <row r="22" spans="1:13" x14ac:dyDescent="0.3">
      <c r="A22" s="186" t="s">
        <v>153</v>
      </c>
      <c r="B22" s="187">
        <f>(IF(' facturen - kosten'!I31=$B$2,' facturen - kosten'!G31,0))</f>
        <v>0</v>
      </c>
      <c r="C22" s="188" t="b">
        <f>IF(B22&gt;0,' facturen - kosten'!H31,FALSE )</f>
        <v>0</v>
      </c>
      <c r="D22" s="187">
        <f>(IF(' facturen - kosten'!I31=$D$2,' facturen - kosten'!G31,0))</f>
        <v>0</v>
      </c>
      <c r="E22" s="188" t="b">
        <f>IF(D22&gt;0,' facturen - kosten'!H31,FALSE )</f>
        <v>0</v>
      </c>
      <c r="F22" s="187">
        <f>(IF(' facturen - kosten'!I31=$F$2,' facturen - kosten'!G31,0))</f>
        <v>0</v>
      </c>
      <c r="G22" s="188" t="b">
        <f>IF(F22&gt;0,' facturen - kosten'!H31,FALSE )</f>
        <v>0</v>
      </c>
      <c r="H22" s="187">
        <f>(IF(' facturen - kosten'!I31=$H$2,' facturen - kosten'!G31,0))</f>
        <v>0</v>
      </c>
      <c r="I22" s="188" t="b">
        <f>IF(H22&gt;0,' facturen - kosten'!H31,FALSE )</f>
        <v>0</v>
      </c>
      <c r="J22" s="187">
        <f>(IF(' facturen - kosten'!I31=$J$2,' facturen - kosten'!G31,0))</f>
        <v>0</v>
      </c>
      <c r="K22" s="188" t="b">
        <f>IF(J22&gt;0,' facturen - kosten'!H31,FALSE )</f>
        <v>0</v>
      </c>
      <c r="L22" s="187">
        <f>(IF(' facturen - kosten'!I31=$L$2,' facturen - kosten'!G31,0))</f>
        <v>0</v>
      </c>
      <c r="M22" s="188" t="b">
        <f>IF(L22&gt;0,' facturen - kosten'!H31,FALSE )</f>
        <v>0</v>
      </c>
    </row>
    <row r="23" spans="1:13" x14ac:dyDescent="0.3">
      <c r="A23" s="186" t="s">
        <v>154</v>
      </c>
      <c r="B23" s="187">
        <f>(IF(' facturen - kosten'!I32=$B$2,' facturen - kosten'!G32,0))</f>
        <v>0</v>
      </c>
      <c r="C23" s="188" t="b">
        <f>IF(B23&gt;0,' facturen - kosten'!H32,FALSE )</f>
        <v>0</v>
      </c>
      <c r="D23" s="187">
        <f>(IF(' facturen - kosten'!I32=$D$2,' facturen - kosten'!G32,0))</f>
        <v>0</v>
      </c>
      <c r="E23" s="188" t="b">
        <f>IF(D23&gt;0,' facturen - kosten'!H32,FALSE )</f>
        <v>0</v>
      </c>
      <c r="F23" s="187">
        <f>(IF(' facturen - kosten'!I32=$F$2,' facturen - kosten'!G32,0))</f>
        <v>0</v>
      </c>
      <c r="G23" s="188" t="b">
        <f>IF(F23&gt;0,' facturen - kosten'!H32,FALSE )</f>
        <v>0</v>
      </c>
      <c r="H23" s="187">
        <f>(IF(' facturen - kosten'!I32=$H$2,' facturen - kosten'!G32,0))</f>
        <v>0</v>
      </c>
      <c r="I23" s="188" t="b">
        <f>IF(H23&gt;0,' facturen - kosten'!H32,FALSE )</f>
        <v>0</v>
      </c>
      <c r="J23" s="187">
        <f>(IF(' facturen - kosten'!I32=$J$2,' facturen - kosten'!G32,0))</f>
        <v>0</v>
      </c>
      <c r="K23" s="188" t="b">
        <f>IF(J23&gt;0,' facturen - kosten'!H32,FALSE )</f>
        <v>0</v>
      </c>
      <c r="L23" s="187">
        <f>(IF(' facturen - kosten'!I32=$L$2,' facturen - kosten'!G32,0))</f>
        <v>0</v>
      </c>
      <c r="M23" s="188" t="b">
        <f>IF(L23&gt;0,' facturen - kosten'!H32,FALSE )</f>
        <v>0</v>
      </c>
    </row>
    <row r="24" spans="1:13" x14ac:dyDescent="0.3">
      <c r="A24" s="186" t="s">
        <v>155</v>
      </c>
      <c r="B24" s="187">
        <f>(IF(' facturen - kosten'!I33=$B$2,' facturen - kosten'!G33,0))</f>
        <v>0</v>
      </c>
      <c r="C24" s="188" t="b">
        <f>IF(B24&gt;0,' facturen - kosten'!H33,FALSE )</f>
        <v>0</v>
      </c>
      <c r="D24" s="187">
        <f>(IF(' facturen - kosten'!I33=$D$2,' facturen - kosten'!G33,0))</f>
        <v>0</v>
      </c>
      <c r="E24" s="188" t="b">
        <f>IF(D24&gt;0,' facturen - kosten'!H33,FALSE )</f>
        <v>0</v>
      </c>
      <c r="F24" s="187">
        <f>(IF(' facturen - kosten'!I33=$F$2,' facturen - kosten'!G33,0))</f>
        <v>0</v>
      </c>
      <c r="G24" s="188" t="b">
        <f>IF(F24&gt;0,' facturen - kosten'!H33,FALSE )</f>
        <v>0</v>
      </c>
      <c r="H24" s="187">
        <f>(IF(' facturen - kosten'!I33=$H$2,' facturen - kosten'!G33,0))</f>
        <v>0</v>
      </c>
      <c r="I24" s="188" t="b">
        <f>IF(H24&gt;0,' facturen - kosten'!H33,FALSE )</f>
        <v>0</v>
      </c>
      <c r="J24" s="187">
        <f>(IF(' facturen - kosten'!I33=$J$2,' facturen - kosten'!G33,0))</f>
        <v>0</v>
      </c>
      <c r="K24" s="188" t="b">
        <f>IF(J24&gt;0,' facturen - kosten'!H33,FALSE )</f>
        <v>0</v>
      </c>
      <c r="L24" s="187">
        <f>(IF(' facturen - kosten'!I33=$L$2,' facturen - kosten'!G33,0))</f>
        <v>0</v>
      </c>
      <c r="M24" s="188" t="b">
        <f>IF(L24&gt;0,' facturen - kosten'!H33,FALSE )</f>
        <v>0</v>
      </c>
    </row>
    <row r="25" spans="1:13" x14ac:dyDescent="0.3">
      <c r="A25" s="186" t="s">
        <v>156</v>
      </c>
      <c r="B25" s="187">
        <f>(IF(' facturen - kosten'!I34=$B$2,' facturen - kosten'!G34,0))</f>
        <v>0</v>
      </c>
      <c r="C25" s="188" t="b">
        <f>IF(B25&gt;0,' facturen - kosten'!H34,FALSE )</f>
        <v>0</v>
      </c>
      <c r="D25" s="187">
        <f>(IF(' facturen - kosten'!I34=$D$2,' facturen - kosten'!G34,0))</f>
        <v>0</v>
      </c>
      <c r="E25" s="188" t="b">
        <f>IF(D25&gt;0,' facturen - kosten'!H34,FALSE )</f>
        <v>0</v>
      </c>
      <c r="F25" s="187">
        <f>(IF(' facturen - kosten'!I34=$F$2,' facturen - kosten'!G34,0))</f>
        <v>0</v>
      </c>
      <c r="G25" s="188" t="b">
        <f>IF(F25&gt;0,' facturen - kosten'!H34,FALSE )</f>
        <v>0</v>
      </c>
      <c r="H25" s="187">
        <f>(IF(' facturen - kosten'!I34=$H$2,' facturen - kosten'!G34,0))</f>
        <v>0</v>
      </c>
      <c r="I25" s="188" t="b">
        <f>IF(H25&gt;0,' facturen - kosten'!H34,FALSE )</f>
        <v>0</v>
      </c>
      <c r="J25" s="187">
        <f>(IF(' facturen - kosten'!I34=$J$2,' facturen - kosten'!G34,0))</f>
        <v>0</v>
      </c>
      <c r="K25" s="188" t="b">
        <f>IF(J25&gt;0,' facturen - kosten'!H34,FALSE )</f>
        <v>0</v>
      </c>
      <c r="L25" s="187">
        <f>(IF(' facturen - kosten'!I34=$L$2,' facturen - kosten'!G34,0))</f>
        <v>0</v>
      </c>
      <c r="M25" s="188" t="b">
        <f>IF(L25&gt;0,' facturen - kosten'!H34,FALSE )</f>
        <v>0</v>
      </c>
    </row>
    <row r="26" spans="1:13" x14ac:dyDescent="0.3">
      <c r="A26" s="186" t="s">
        <v>157</v>
      </c>
      <c r="B26" s="187">
        <f>(IF(' facturen - kosten'!I35=$B$2,' facturen - kosten'!G35,0))</f>
        <v>0</v>
      </c>
      <c r="C26" s="188" t="b">
        <f>IF(B26&gt;0,' facturen - kosten'!H35,FALSE )</f>
        <v>0</v>
      </c>
      <c r="D26" s="187">
        <f>(IF(' facturen - kosten'!I35=$D$2,' facturen - kosten'!G35,0))</f>
        <v>0</v>
      </c>
      <c r="E26" s="188" t="b">
        <f>IF(D26&gt;0,' facturen - kosten'!H35,FALSE )</f>
        <v>0</v>
      </c>
      <c r="F26" s="187">
        <f>(IF(' facturen - kosten'!I35=$F$2,' facturen - kosten'!G35,0))</f>
        <v>0</v>
      </c>
      <c r="G26" s="188" t="b">
        <f>IF(F26&gt;0,' facturen - kosten'!H35,FALSE )</f>
        <v>0</v>
      </c>
      <c r="H26" s="187">
        <f>(IF(' facturen - kosten'!I35=$H$2,' facturen - kosten'!G35,0))</f>
        <v>0</v>
      </c>
      <c r="I26" s="188" t="b">
        <f>IF(H26&gt;0,' facturen - kosten'!H35,FALSE )</f>
        <v>0</v>
      </c>
      <c r="J26" s="187">
        <f>(IF(' facturen - kosten'!I35=$J$2,' facturen - kosten'!G35,0))</f>
        <v>0</v>
      </c>
      <c r="K26" s="188" t="b">
        <f>IF(J26&gt;0,' facturen - kosten'!H35,FALSE )</f>
        <v>0</v>
      </c>
      <c r="L26" s="187">
        <f>(IF(' facturen - kosten'!I35=$L$2,' facturen - kosten'!G35,0))</f>
        <v>0</v>
      </c>
      <c r="M26" s="188" t="b">
        <f>IF(L26&gt;0,' facturen - kosten'!H35,FALSE )</f>
        <v>0</v>
      </c>
    </row>
    <row r="27" spans="1:13" x14ac:dyDescent="0.3">
      <c r="A27" s="186" t="s">
        <v>158</v>
      </c>
      <c r="B27" s="187">
        <f>(IF(' facturen - kosten'!I36=$B$2,' facturen - kosten'!G36,0))</f>
        <v>0</v>
      </c>
      <c r="C27" s="188" t="b">
        <f>IF(B27&gt;0,' facturen - kosten'!H36,FALSE )</f>
        <v>0</v>
      </c>
      <c r="D27" s="187">
        <f>(IF(' facturen - kosten'!I36=$D$2,' facturen - kosten'!G36,0))</f>
        <v>0</v>
      </c>
      <c r="E27" s="188" t="b">
        <f>IF(D27&gt;0,' facturen - kosten'!H36,FALSE )</f>
        <v>0</v>
      </c>
      <c r="F27" s="187">
        <f>(IF(' facturen - kosten'!I36=$F$2,' facturen - kosten'!G36,0))</f>
        <v>0</v>
      </c>
      <c r="G27" s="188" t="b">
        <f>IF(F27&gt;0,' facturen - kosten'!H36,FALSE )</f>
        <v>0</v>
      </c>
      <c r="H27" s="187">
        <f>(IF(' facturen - kosten'!I36=$H$2,' facturen - kosten'!G36,0))</f>
        <v>0</v>
      </c>
      <c r="I27" s="188" t="b">
        <f>IF(H27&gt;0,' facturen - kosten'!H36,FALSE )</f>
        <v>0</v>
      </c>
      <c r="J27" s="187">
        <f>(IF(' facturen - kosten'!I36=$J$2,' facturen - kosten'!G36,0))</f>
        <v>0</v>
      </c>
      <c r="K27" s="188" t="b">
        <f>IF(J27&gt;0,' facturen - kosten'!H36,FALSE )</f>
        <v>0</v>
      </c>
      <c r="L27" s="187">
        <f>(IF(' facturen - kosten'!I36=$L$2,' facturen - kosten'!G36,0))</f>
        <v>0</v>
      </c>
      <c r="M27" s="188" t="b">
        <f>IF(L27&gt;0,' facturen - kosten'!H36,FALSE )</f>
        <v>0</v>
      </c>
    </row>
    <row r="28" spans="1:13" x14ac:dyDescent="0.3">
      <c r="A28" s="186" t="s">
        <v>159</v>
      </c>
      <c r="B28" s="187">
        <f>(IF(' facturen - kosten'!I37=$B$2,' facturen - kosten'!G37,0))</f>
        <v>0</v>
      </c>
      <c r="C28" s="188" t="b">
        <f>IF(B28&gt;0,' facturen - kosten'!H37,FALSE )</f>
        <v>0</v>
      </c>
      <c r="D28" s="187">
        <f>(IF(' facturen - kosten'!I37=$D$2,' facturen - kosten'!G37,0))</f>
        <v>0</v>
      </c>
      <c r="E28" s="188" t="b">
        <f>IF(D28&gt;0,' facturen - kosten'!H37,FALSE )</f>
        <v>0</v>
      </c>
      <c r="F28" s="187">
        <f>(IF(' facturen - kosten'!I37=$F$2,' facturen - kosten'!G37,0))</f>
        <v>0</v>
      </c>
      <c r="G28" s="188" t="b">
        <f>IF(F28&gt;0,' facturen - kosten'!H37,FALSE )</f>
        <v>0</v>
      </c>
      <c r="H28" s="187">
        <f>(IF(' facturen - kosten'!I37=$H$2,' facturen - kosten'!G37,0))</f>
        <v>0</v>
      </c>
      <c r="I28" s="188" t="b">
        <f>IF(H28&gt;0,' facturen - kosten'!H37,FALSE )</f>
        <v>0</v>
      </c>
      <c r="J28" s="187">
        <f>(IF(' facturen - kosten'!I37=$J$2,' facturen - kosten'!G37,0))</f>
        <v>0</v>
      </c>
      <c r="K28" s="188" t="b">
        <f>IF(J28&gt;0,' facturen - kosten'!H37,FALSE )</f>
        <v>0</v>
      </c>
      <c r="L28" s="187">
        <f>(IF(' facturen - kosten'!I37=$L$2,' facturen - kosten'!G37,0))</f>
        <v>0</v>
      </c>
      <c r="M28" s="188" t="b">
        <f>IF(L28&gt;0,' facturen - kosten'!H37,FALSE )</f>
        <v>0</v>
      </c>
    </row>
    <row r="29" spans="1:13" x14ac:dyDescent="0.3">
      <c r="A29" s="186" t="s">
        <v>160</v>
      </c>
      <c r="B29" s="187">
        <f>(IF(' facturen - kosten'!I38=$B$2,' facturen - kosten'!G38,0))</f>
        <v>0</v>
      </c>
      <c r="C29" s="188" t="b">
        <f>IF(B29&gt;0,' facturen - kosten'!H38,FALSE )</f>
        <v>0</v>
      </c>
      <c r="D29" s="187">
        <f>(IF(' facturen - kosten'!I38=$D$2,' facturen - kosten'!G38,0))</f>
        <v>0</v>
      </c>
      <c r="E29" s="188" t="b">
        <f>IF(D29&gt;0,' facturen - kosten'!H38,FALSE )</f>
        <v>0</v>
      </c>
      <c r="F29" s="187">
        <f>(IF(' facturen - kosten'!I38=$F$2,' facturen - kosten'!G38,0))</f>
        <v>0</v>
      </c>
      <c r="G29" s="188" t="b">
        <f>IF(F29&gt;0,' facturen - kosten'!H38,FALSE )</f>
        <v>0</v>
      </c>
      <c r="H29" s="187">
        <f>(IF(' facturen - kosten'!I38=$H$2,' facturen - kosten'!G38,0))</f>
        <v>0</v>
      </c>
      <c r="I29" s="188" t="b">
        <f>IF(H29&gt;0,' facturen - kosten'!H38,FALSE )</f>
        <v>0</v>
      </c>
      <c r="J29" s="187">
        <f>(IF(' facturen - kosten'!I38=$J$2,' facturen - kosten'!G38,0))</f>
        <v>0</v>
      </c>
      <c r="K29" s="188" t="b">
        <f>IF(J29&gt;0,' facturen - kosten'!H38,FALSE )</f>
        <v>0</v>
      </c>
      <c r="L29" s="187">
        <f>(IF(' facturen - kosten'!I38=$L$2,' facturen - kosten'!G38,0))</f>
        <v>0</v>
      </c>
      <c r="M29" s="188" t="b">
        <f>IF(L29&gt;0,' facturen - kosten'!H38,FALSE )</f>
        <v>0</v>
      </c>
    </row>
    <row r="30" spans="1:13" x14ac:dyDescent="0.3">
      <c r="A30" s="186" t="s">
        <v>161</v>
      </c>
      <c r="B30" s="187">
        <f>(IF(' facturen - kosten'!I39=$B$2,' facturen - kosten'!G39,0))</f>
        <v>0</v>
      </c>
      <c r="C30" s="188" t="b">
        <f>IF(B30&gt;0,' facturen - kosten'!H39,FALSE )</f>
        <v>0</v>
      </c>
      <c r="D30" s="187">
        <f>(IF(' facturen - kosten'!I39=$D$2,' facturen - kosten'!G39,0))</f>
        <v>0</v>
      </c>
      <c r="E30" s="188" t="b">
        <f>IF(D30&gt;0,' facturen - kosten'!H39,FALSE )</f>
        <v>0</v>
      </c>
      <c r="F30" s="187">
        <f>(IF(' facturen - kosten'!I39=$F$2,' facturen - kosten'!G39,0))</f>
        <v>0</v>
      </c>
      <c r="G30" s="188" t="b">
        <f>IF(F30&gt;0,' facturen - kosten'!H39,FALSE )</f>
        <v>0</v>
      </c>
      <c r="H30" s="187">
        <f>(IF(' facturen - kosten'!I39=$H$2,' facturen - kosten'!G39,0))</f>
        <v>0</v>
      </c>
      <c r="I30" s="188" t="b">
        <f>IF(H30&gt;0,' facturen - kosten'!H39,FALSE )</f>
        <v>0</v>
      </c>
      <c r="J30" s="187">
        <f>(IF(' facturen - kosten'!I39=$J$2,' facturen - kosten'!G39,0))</f>
        <v>0</v>
      </c>
      <c r="K30" s="188" t="b">
        <f>IF(J30&gt;0,' facturen - kosten'!H39,FALSE )</f>
        <v>0</v>
      </c>
      <c r="L30" s="187">
        <f>(IF(' facturen - kosten'!I39=$L$2,' facturen - kosten'!G39,0))</f>
        <v>0</v>
      </c>
      <c r="M30" s="188" t="b">
        <f>IF(L30&gt;0,' facturen - kosten'!H39,FALSE )</f>
        <v>0</v>
      </c>
    </row>
    <row r="31" spans="1:13" x14ac:dyDescent="0.3">
      <c r="A31" s="189"/>
      <c r="B31" s="190"/>
      <c r="C31" s="191"/>
      <c r="D31" s="192"/>
      <c r="E31" s="193"/>
      <c r="F31" s="192"/>
      <c r="G31" s="193"/>
      <c r="H31" s="192"/>
      <c r="I31" s="193"/>
      <c r="J31" s="192"/>
      <c r="K31" s="193"/>
      <c r="L31" s="192"/>
      <c r="M31" s="193"/>
    </row>
    <row r="32" spans="1:13" x14ac:dyDescent="0.3">
      <c r="A32" s="184"/>
      <c r="B32" s="194" t="s">
        <v>87</v>
      </c>
      <c r="C32" s="188">
        <f>SUMIF(C3:C30,"Investeringen",B3:B30)</f>
        <v>0</v>
      </c>
      <c r="D32" s="194" t="s">
        <v>87</v>
      </c>
      <c r="E32" s="188">
        <f>SUMIF(E3:E30,"Investeringen",D3:D30)</f>
        <v>0</v>
      </c>
      <c r="F32" s="194" t="s">
        <v>87</v>
      </c>
      <c r="G32" s="188">
        <f>SUMIF(G3:G30,"Investeringen",F3:F30)</f>
        <v>0</v>
      </c>
      <c r="H32" s="194" t="s">
        <v>87</v>
      </c>
      <c r="I32" s="188">
        <f>SUMIF(I3:I30,"Investeringen",H3:H30)</f>
        <v>0</v>
      </c>
      <c r="J32" s="194" t="s">
        <v>87</v>
      </c>
      <c r="K32" s="188">
        <f>SUMIF(K3:K30,"Investeringen",J3:J30)</f>
        <v>0</v>
      </c>
      <c r="L32" s="194" t="s">
        <v>87</v>
      </c>
      <c r="M32" s="188">
        <f>SUMIF(M3:M30,"Investeringen",L3:L30)</f>
        <v>0</v>
      </c>
    </row>
    <row r="33" spans="1:13" x14ac:dyDescent="0.3">
      <c r="A33" s="184"/>
      <c r="B33" s="194" t="s">
        <v>123</v>
      </c>
      <c r="C33" s="188">
        <f>SUMIF(C3:C30,"Personeelskost",B3:B30)</f>
        <v>0</v>
      </c>
      <c r="D33" s="194" t="s">
        <v>123</v>
      </c>
      <c r="E33" s="188">
        <f>SUMIF(E3:E30,"Personeelskost",D3:D30)</f>
        <v>0</v>
      </c>
      <c r="F33" s="194" t="s">
        <v>123</v>
      </c>
      <c r="G33" s="188">
        <f>SUMIF(G3:G30,"Personeelskost",F3:F30)</f>
        <v>0</v>
      </c>
      <c r="H33" s="194" t="s">
        <v>123</v>
      </c>
      <c r="I33" s="188">
        <f>SUMIF(I3:I30,"Personeelskost",H3:H30)</f>
        <v>0</v>
      </c>
      <c r="J33" s="194" t="s">
        <v>123</v>
      </c>
      <c r="K33" s="188">
        <f>SUMIF(K3:K30,"Personeelskost",J3:J30)</f>
        <v>0</v>
      </c>
      <c r="L33" s="194" t="s">
        <v>123</v>
      </c>
      <c r="M33" s="188">
        <f>SUMIF(M3:M30,"Personeelskost",L3:L30)</f>
        <v>0</v>
      </c>
    </row>
    <row r="34" spans="1:13" x14ac:dyDescent="0.3">
      <c r="A34" s="184"/>
      <c r="B34" s="194" t="s">
        <v>140</v>
      </c>
      <c r="C34" s="188">
        <f>SUMIF(C3:C30,"werkingskost",B3:B30)</f>
        <v>0</v>
      </c>
      <c r="D34" s="194" t="s">
        <v>140</v>
      </c>
      <c r="E34" s="188">
        <f>SUMIF(E3:E30,"werkingskost",D3:D30)</f>
        <v>0</v>
      </c>
      <c r="F34" s="194" t="s">
        <v>140</v>
      </c>
      <c r="G34" s="188">
        <f>SUMIF(G3:G30,"werkingskost",F3:F30)</f>
        <v>0</v>
      </c>
      <c r="H34" s="194" t="s">
        <v>140</v>
      </c>
      <c r="I34" s="188">
        <f>SUMIF(I3:I30,"werkingskost",H3:H30)</f>
        <v>0</v>
      </c>
      <c r="J34" s="194" t="s">
        <v>140</v>
      </c>
      <c r="K34" s="188">
        <f>SUMIF(K3:K30,"werkingskost",J3:J30)</f>
        <v>0</v>
      </c>
      <c r="L34" s="194" t="s">
        <v>140</v>
      </c>
      <c r="M34" s="188">
        <f>SUMIF(M3:M30,"werkingskost",L3:L30)</f>
        <v>0</v>
      </c>
    </row>
    <row r="35" spans="1:13" x14ac:dyDescent="0.3">
      <c r="A35" s="184"/>
      <c r="B35" s="194" t="s">
        <v>141</v>
      </c>
      <c r="C35" s="188">
        <f>SUMIF(C3:C30,"Overheadkost",B3:B30)</f>
        <v>0</v>
      </c>
      <c r="D35" s="194" t="s">
        <v>141</v>
      </c>
      <c r="E35" s="188">
        <f>SUMIF(E3:E30,"Overheadkost",D3:D30)</f>
        <v>0</v>
      </c>
      <c r="F35" s="194" t="s">
        <v>141</v>
      </c>
      <c r="G35" s="188">
        <f>SUMIF(G3:G30,"Overheadkost",F3:F30)</f>
        <v>0</v>
      </c>
      <c r="H35" s="194" t="s">
        <v>141</v>
      </c>
      <c r="I35" s="188">
        <f>SUMIF(I3:I30,"Overheadkost",H3:H30)</f>
        <v>0</v>
      </c>
      <c r="J35" s="194" t="s">
        <v>141</v>
      </c>
      <c r="K35" s="188">
        <f>SUMIF(K3:K30,"Overheadkost",J3:J30)</f>
        <v>0</v>
      </c>
      <c r="L35" s="194" t="s">
        <v>141</v>
      </c>
      <c r="M35" s="188">
        <f>SUMIF(M3:M30,"Overheadkost",L3:L30)</f>
        <v>0</v>
      </c>
    </row>
    <row r="36" spans="1:13" x14ac:dyDescent="0.3">
      <c r="A36" s="184"/>
      <c r="B36" s="194" t="s">
        <v>142</v>
      </c>
      <c r="C36" s="188">
        <f>SUMIF(C3:C30,"Externe Prestaties",B3:B30)</f>
        <v>0</v>
      </c>
      <c r="D36" s="194" t="s">
        <v>142</v>
      </c>
      <c r="E36" s="188">
        <f>SUMIF(E3:E30,"Externe Prestaties",D3:D30)</f>
        <v>0</v>
      </c>
      <c r="F36" s="194" t="s">
        <v>142</v>
      </c>
      <c r="G36" s="188">
        <f>SUMIF(G3:G30,"Externe Prestaties",F3:F30)</f>
        <v>0</v>
      </c>
      <c r="H36" s="194" t="s">
        <v>142</v>
      </c>
      <c r="I36" s="188">
        <f>SUMIF(I3:I30,"Externe Prestaties",H3:H30)</f>
        <v>0</v>
      </c>
      <c r="J36" s="194" t="s">
        <v>142</v>
      </c>
      <c r="K36" s="188">
        <f>SUMIF(K3:K30,"Externe Prestaties",J3:J30)</f>
        <v>0</v>
      </c>
      <c r="L36" s="194" t="s">
        <v>142</v>
      </c>
      <c r="M36" s="188">
        <f>SUMIF(M3:M30,"Externe Prestaties",L3:L30)</f>
        <v>0</v>
      </c>
    </row>
    <row r="37" spans="1:13" x14ac:dyDescent="0.3">
      <c r="A37" s="184"/>
      <c r="B37" s="194" t="s">
        <v>115</v>
      </c>
      <c r="C37" s="188">
        <f>SUMIF(C3:C30,"Bijdrage in natura",B3:B30)</f>
        <v>0</v>
      </c>
      <c r="D37" s="194" t="s">
        <v>115</v>
      </c>
      <c r="E37" s="188">
        <f>SUMIF(E3:E30,"Bijdrage in natura",D3:D30)</f>
        <v>0</v>
      </c>
      <c r="F37" s="194" t="s">
        <v>115</v>
      </c>
      <c r="G37" s="188">
        <f>SUMIF(G3:G30,"Bijdrage in natura",F3:F30)</f>
        <v>0</v>
      </c>
      <c r="H37" s="194" t="s">
        <v>115</v>
      </c>
      <c r="I37" s="188">
        <f>SUMIF(I3:I30,"Bijdrage in natura",H3:H30)</f>
        <v>0</v>
      </c>
      <c r="J37" s="194" t="s">
        <v>115</v>
      </c>
      <c r="K37" s="188">
        <f>SUMIF(K3:K30,"Bijdrage in natura",J3:J30)</f>
        <v>0</v>
      </c>
      <c r="L37" s="194" t="s">
        <v>115</v>
      </c>
      <c r="M37" s="188">
        <f>SUMIF(M3:M30,"Bijdrage in natura",L3:L30)</f>
        <v>0</v>
      </c>
    </row>
    <row r="38" spans="1:13" ht="15" thickBot="1" x14ac:dyDescent="0.35">
      <c r="A38" s="184"/>
      <c r="B38" s="195" t="s">
        <v>95</v>
      </c>
      <c r="C38" s="188">
        <f>SUMIF(C3:C30,"Inkomsten",B3:B30)</f>
        <v>0</v>
      </c>
      <c r="D38" s="195" t="s">
        <v>95</v>
      </c>
      <c r="E38" s="188">
        <f>SUMIF(E3:E30,"Inkomsten",D3:D30)</f>
        <v>0</v>
      </c>
      <c r="F38" s="195" t="s">
        <v>95</v>
      </c>
      <c r="G38" s="196">
        <f>SUMIF(G3:G30,"Inkomsten",F3:F30)</f>
        <v>0</v>
      </c>
      <c r="H38" s="195" t="s">
        <v>95</v>
      </c>
      <c r="I38" s="196">
        <f>SUMIF(I3:I30,"Inkomsten",H3:H30)</f>
        <v>0</v>
      </c>
      <c r="J38" s="195" t="s">
        <v>95</v>
      </c>
      <c r="K38" s="196">
        <f>SUMIF(K3:K30,"Inkomsten",J3:J30)</f>
        <v>0</v>
      </c>
      <c r="L38" s="195" t="s">
        <v>95</v>
      </c>
      <c r="M38" s="196">
        <f>SUMIF(M3:M30,"Inkomsten",L3:L30)</f>
        <v>0</v>
      </c>
    </row>
    <row r="39" spans="1:13" x14ac:dyDescent="0.3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3" x14ac:dyDescent="0.3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1:13" x14ac:dyDescent="0.3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x14ac:dyDescent="0.3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</sheetData>
  <mergeCells count="6">
    <mergeCell ref="L2:M2"/>
    <mergeCell ref="B2:C2"/>
    <mergeCell ref="D2:E2"/>
    <mergeCell ref="F2:G2"/>
    <mergeCell ref="H2:I2"/>
    <mergeCell ref="J2:K2"/>
  </mergeCells>
  <pageMargins left="0.70866141732283472" right="0.70866141732283472" top="0.51" bottom="0.43" header="0.18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/>
  <dimension ref="A1:E54"/>
  <sheetViews>
    <sheetView topLeftCell="A13" workbookViewId="0">
      <selection activeCell="A38" sqref="A38"/>
    </sheetView>
  </sheetViews>
  <sheetFormatPr defaultRowHeight="14.4" x14ac:dyDescent="0.3"/>
  <cols>
    <col min="1" max="1" width="77.44140625" customWidth="1"/>
    <col min="2" max="2" width="11.44140625" style="1" customWidth="1"/>
    <col min="3" max="3" width="11.109375" style="1" customWidth="1"/>
    <col min="4" max="4" width="8.5546875" style="1" customWidth="1"/>
    <col min="5" max="5" width="13" style="1" customWidth="1"/>
  </cols>
  <sheetData>
    <row r="1" spans="1:5" ht="18" x14ac:dyDescent="0.35">
      <c r="A1" s="7" t="s">
        <v>36</v>
      </c>
      <c r="C1" s="20"/>
      <c r="D1" s="4"/>
    </row>
    <row r="2" spans="1:5" x14ac:dyDescent="0.3">
      <c r="C2" s="20"/>
      <c r="D2" s="4"/>
    </row>
    <row r="3" spans="1:5" x14ac:dyDescent="0.3">
      <c r="A3" t="s">
        <v>32</v>
      </c>
      <c r="B3" s="211" t="str">
        <f>'loonberek invullen promotor'!B4:C4</f>
        <v>VLAxx/xx</v>
      </c>
      <c r="C3" s="211"/>
      <c r="D3" s="34"/>
      <c r="E3" s="25"/>
    </row>
    <row r="4" spans="1:5" ht="31.5" customHeight="1" x14ac:dyDescent="0.3">
      <c r="A4" t="s">
        <v>33</v>
      </c>
      <c r="B4" s="213" t="str">
        <f>'loonberek invullen promotor'!B5:F5</f>
        <v>…………………………………………………..</v>
      </c>
      <c r="C4" s="213"/>
      <c r="D4" s="213"/>
      <c r="E4" s="213"/>
    </row>
    <row r="5" spans="1:5" x14ac:dyDescent="0.3">
      <c r="B5" s="25"/>
      <c r="C5" s="24"/>
      <c r="D5" s="25"/>
    </row>
    <row r="6" spans="1:5" x14ac:dyDescent="0.3">
      <c r="A6" s="3" t="s">
        <v>37</v>
      </c>
    </row>
    <row r="8" spans="1:5" x14ac:dyDescent="0.3">
      <c r="A8" t="s">
        <v>54</v>
      </c>
    </row>
    <row r="9" spans="1:5" x14ac:dyDescent="0.3">
      <c r="A9" t="s">
        <v>2</v>
      </c>
      <c r="B9" s="212" t="s">
        <v>35</v>
      </c>
      <c r="C9" s="212"/>
      <c r="D9" s="212"/>
      <c r="E9" s="212"/>
    </row>
    <row r="10" spans="1:5" ht="15" thickBot="1" x14ac:dyDescent="0.35"/>
    <row r="11" spans="1:5" ht="22.2" thickBot="1" x14ac:dyDescent="0.35">
      <c r="A11" s="8" t="s">
        <v>40</v>
      </c>
      <c r="B11" s="9" t="s">
        <v>38</v>
      </c>
      <c r="C11" s="9" t="s">
        <v>3</v>
      </c>
      <c r="D11" s="9" t="s">
        <v>39</v>
      </c>
      <c r="E11" s="37" t="s">
        <v>50</v>
      </c>
    </row>
    <row r="12" spans="1:5" x14ac:dyDescent="0.3">
      <c r="A12" s="31"/>
      <c r="B12" s="36"/>
      <c r="C12" s="36"/>
      <c r="D12" s="36"/>
      <c r="E12" s="38"/>
    </row>
    <row r="13" spans="1:5" x14ac:dyDescent="0.3">
      <c r="A13" s="32" t="s">
        <v>41</v>
      </c>
      <c r="B13" s="12">
        <v>2</v>
      </c>
      <c r="C13" s="12" t="s">
        <v>44</v>
      </c>
      <c r="D13" s="12">
        <v>2015</v>
      </c>
      <c r="E13" s="39">
        <v>1</v>
      </c>
    </row>
    <row r="14" spans="1:5" x14ac:dyDescent="0.3">
      <c r="A14" s="32" t="s">
        <v>42</v>
      </c>
      <c r="B14" s="12">
        <v>2</v>
      </c>
      <c r="C14" s="12" t="s">
        <v>44</v>
      </c>
      <c r="D14" s="12">
        <v>2015</v>
      </c>
      <c r="E14" s="39">
        <v>1</v>
      </c>
    </row>
    <row r="15" spans="1:5" x14ac:dyDescent="0.3">
      <c r="A15" s="32" t="s">
        <v>43</v>
      </c>
      <c r="B15" s="12">
        <v>3</v>
      </c>
      <c r="C15" s="12" t="s">
        <v>44</v>
      </c>
      <c r="D15" s="12">
        <v>2015</v>
      </c>
      <c r="E15" s="39">
        <v>0</v>
      </c>
    </row>
    <row r="16" spans="1:5" x14ac:dyDescent="0.3">
      <c r="A16" s="32" t="s">
        <v>43</v>
      </c>
      <c r="B16" s="12">
        <v>3</v>
      </c>
      <c r="C16" s="12" t="s">
        <v>44</v>
      </c>
      <c r="D16" s="12">
        <v>2015</v>
      </c>
      <c r="E16" s="39">
        <v>0</v>
      </c>
    </row>
    <row r="17" spans="1:5" x14ac:dyDescent="0.3">
      <c r="A17" s="32" t="s">
        <v>45</v>
      </c>
      <c r="B17" s="12">
        <v>4</v>
      </c>
      <c r="C17" s="12" t="s">
        <v>44</v>
      </c>
      <c r="D17" s="12">
        <v>2015</v>
      </c>
      <c r="E17" s="39">
        <v>0</v>
      </c>
    </row>
    <row r="18" spans="1:5" x14ac:dyDescent="0.3">
      <c r="A18" s="32" t="s">
        <v>45</v>
      </c>
      <c r="B18" s="12">
        <v>4</v>
      </c>
      <c r="C18" s="12" t="s">
        <v>44</v>
      </c>
      <c r="D18" s="12">
        <v>2015</v>
      </c>
      <c r="E18" s="39">
        <v>0</v>
      </c>
    </row>
    <row r="19" spans="1:5" x14ac:dyDescent="0.3">
      <c r="A19" s="32" t="s">
        <v>51</v>
      </c>
      <c r="B19" s="12">
        <v>5</v>
      </c>
      <c r="C19" s="12" t="s">
        <v>44</v>
      </c>
      <c r="D19" s="12">
        <v>2015</v>
      </c>
      <c r="E19" s="39">
        <v>0</v>
      </c>
    </row>
    <row r="20" spans="1:5" x14ac:dyDescent="0.3">
      <c r="A20" s="32" t="s">
        <v>51</v>
      </c>
      <c r="B20" s="12">
        <v>5</v>
      </c>
      <c r="C20" s="12" t="s">
        <v>44</v>
      </c>
      <c r="D20" s="12">
        <v>2015</v>
      </c>
      <c r="E20" s="39">
        <v>0</v>
      </c>
    </row>
    <row r="21" spans="1:5" x14ac:dyDescent="0.3">
      <c r="A21" s="32" t="s">
        <v>46</v>
      </c>
      <c r="B21" s="12">
        <v>6</v>
      </c>
      <c r="C21" s="12" t="s">
        <v>44</v>
      </c>
      <c r="D21" s="12">
        <v>2015</v>
      </c>
      <c r="E21" s="39">
        <v>1</v>
      </c>
    </row>
    <row r="22" spans="1:5" x14ac:dyDescent="0.3">
      <c r="A22" s="32" t="s">
        <v>45</v>
      </c>
      <c r="B22" s="12">
        <v>6</v>
      </c>
      <c r="C22" s="12" t="s">
        <v>44</v>
      </c>
      <c r="D22" s="12">
        <v>2015</v>
      </c>
      <c r="E22" s="39">
        <v>0</v>
      </c>
    </row>
    <row r="23" spans="1:5" x14ac:dyDescent="0.3">
      <c r="A23" s="32" t="s">
        <v>45</v>
      </c>
      <c r="B23" s="12">
        <v>9</v>
      </c>
      <c r="C23" s="12" t="s">
        <v>44</v>
      </c>
      <c r="D23" s="12">
        <v>2015</v>
      </c>
      <c r="E23" s="39">
        <v>0</v>
      </c>
    </row>
    <row r="24" spans="1:5" x14ac:dyDescent="0.3">
      <c r="A24" s="32" t="s">
        <v>45</v>
      </c>
      <c r="B24" s="12">
        <v>9</v>
      </c>
      <c r="C24" s="12" t="s">
        <v>44</v>
      </c>
      <c r="D24" s="12">
        <v>2015</v>
      </c>
      <c r="E24" s="39">
        <v>0</v>
      </c>
    </row>
    <row r="25" spans="1:5" x14ac:dyDescent="0.3">
      <c r="A25" s="32" t="s">
        <v>43</v>
      </c>
      <c r="B25" s="12">
        <v>10</v>
      </c>
      <c r="C25" s="12" t="s">
        <v>44</v>
      </c>
      <c r="D25" s="12">
        <v>2015</v>
      </c>
      <c r="E25" s="39">
        <v>0</v>
      </c>
    </row>
    <row r="26" spans="1:5" x14ac:dyDescent="0.3">
      <c r="A26" s="32" t="s">
        <v>43</v>
      </c>
      <c r="B26" s="12">
        <v>10</v>
      </c>
      <c r="C26" s="12" t="s">
        <v>44</v>
      </c>
      <c r="D26" s="12">
        <v>2015</v>
      </c>
      <c r="E26" s="39">
        <v>0</v>
      </c>
    </row>
    <row r="27" spans="1:5" x14ac:dyDescent="0.3">
      <c r="A27" s="32" t="s">
        <v>51</v>
      </c>
      <c r="B27" s="12">
        <v>11</v>
      </c>
      <c r="C27" s="12" t="s">
        <v>44</v>
      </c>
      <c r="D27" s="12">
        <v>2015</v>
      </c>
      <c r="E27" s="39">
        <v>0</v>
      </c>
    </row>
    <row r="28" spans="1:5" x14ac:dyDescent="0.3">
      <c r="A28" s="32" t="s">
        <v>51</v>
      </c>
      <c r="B28" s="12">
        <v>11</v>
      </c>
      <c r="C28" s="12" t="s">
        <v>44</v>
      </c>
      <c r="D28" s="12">
        <v>2015</v>
      </c>
      <c r="E28" s="39">
        <v>0</v>
      </c>
    </row>
    <row r="29" spans="1:5" x14ac:dyDescent="0.3">
      <c r="A29" s="32" t="s">
        <v>47</v>
      </c>
      <c r="B29" s="12">
        <v>12</v>
      </c>
      <c r="C29" s="12" t="s">
        <v>44</v>
      </c>
      <c r="D29" s="12">
        <v>2015</v>
      </c>
      <c r="E29" s="39">
        <v>1</v>
      </c>
    </row>
    <row r="30" spans="1:5" x14ac:dyDescent="0.3">
      <c r="A30" s="32" t="s">
        <v>47</v>
      </c>
      <c r="B30" s="12">
        <v>12</v>
      </c>
      <c r="C30" s="12" t="s">
        <v>44</v>
      </c>
      <c r="D30" s="12">
        <v>2015</v>
      </c>
      <c r="E30" s="39">
        <v>1</v>
      </c>
    </row>
    <row r="31" spans="1:5" x14ac:dyDescent="0.3">
      <c r="A31" s="32" t="s">
        <v>47</v>
      </c>
      <c r="B31" s="12">
        <v>13</v>
      </c>
      <c r="C31" s="12" t="s">
        <v>44</v>
      </c>
      <c r="D31" s="12">
        <v>2015</v>
      </c>
      <c r="E31" s="39">
        <v>1</v>
      </c>
    </row>
    <row r="32" spans="1:5" x14ac:dyDescent="0.3">
      <c r="A32" s="32" t="s">
        <v>47</v>
      </c>
      <c r="B32" s="12">
        <v>13</v>
      </c>
      <c r="C32" s="12" t="s">
        <v>44</v>
      </c>
      <c r="D32" s="12">
        <v>2015</v>
      </c>
      <c r="E32" s="39">
        <v>1</v>
      </c>
    </row>
    <row r="33" spans="1:5" x14ac:dyDescent="0.3">
      <c r="A33" s="32" t="s">
        <v>48</v>
      </c>
      <c r="B33" s="12">
        <v>16</v>
      </c>
      <c r="C33" s="12" t="s">
        <v>44</v>
      </c>
      <c r="D33" s="12">
        <v>2015</v>
      </c>
      <c r="E33" s="39">
        <v>1</v>
      </c>
    </row>
    <row r="34" spans="1:5" x14ac:dyDescent="0.3">
      <c r="A34" s="32" t="s">
        <v>48</v>
      </c>
      <c r="B34" s="12">
        <v>16</v>
      </c>
      <c r="C34" s="12" t="s">
        <v>44</v>
      </c>
      <c r="D34" s="12">
        <v>2015</v>
      </c>
      <c r="E34" s="39">
        <v>1</v>
      </c>
    </row>
    <row r="35" spans="1:5" x14ac:dyDescent="0.3">
      <c r="A35" s="32" t="s">
        <v>48</v>
      </c>
      <c r="B35" s="12">
        <v>17</v>
      </c>
      <c r="C35" s="12" t="s">
        <v>44</v>
      </c>
      <c r="D35" s="12">
        <v>2015</v>
      </c>
      <c r="E35" s="39">
        <v>1</v>
      </c>
    </row>
    <row r="36" spans="1:5" x14ac:dyDescent="0.3">
      <c r="A36" s="32" t="s">
        <v>45</v>
      </c>
      <c r="B36" s="12">
        <v>17</v>
      </c>
      <c r="C36" s="12" t="s">
        <v>44</v>
      </c>
      <c r="D36" s="12">
        <v>2015</v>
      </c>
      <c r="E36" s="39">
        <v>0</v>
      </c>
    </row>
    <row r="37" spans="1:5" x14ac:dyDescent="0.3">
      <c r="A37" s="32" t="s">
        <v>51</v>
      </c>
      <c r="B37" s="12">
        <v>18</v>
      </c>
      <c r="C37" s="12" t="s">
        <v>44</v>
      </c>
      <c r="D37" s="12">
        <v>2015</v>
      </c>
      <c r="E37" s="39">
        <v>0</v>
      </c>
    </row>
    <row r="38" spans="1:5" x14ac:dyDescent="0.3">
      <c r="A38" s="32" t="s">
        <v>51</v>
      </c>
      <c r="B38" s="12">
        <v>18</v>
      </c>
      <c r="C38" s="12" t="s">
        <v>44</v>
      </c>
      <c r="D38" s="12">
        <v>2015</v>
      </c>
      <c r="E38" s="39">
        <v>0</v>
      </c>
    </row>
    <row r="39" spans="1:5" x14ac:dyDescent="0.3">
      <c r="A39" s="32" t="s">
        <v>45</v>
      </c>
      <c r="B39" s="12">
        <v>19</v>
      </c>
      <c r="C39" s="12" t="s">
        <v>44</v>
      </c>
      <c r="D39" s="12">
        <v>2015</v>
      </c>
      <c r="E39" s="39">
        <v>0</v>
      </c>
    </row>
    <row r="40" spans="1:5" x14ac:dyDescent="0.3">
      <c r="A40" s="32" t="s">
        <v>45</v>
      </c>
      <c r="B40" s="12">
        <v>19</v>
      </c>
      <c r="C40" s="12" t="s">
        <v>44</v>
      </c>
      <c r="D40" s="12">
        <v>2015</v>
      </c>
      <c r="E40" s="39">
        <v>0</v>
      </c>
    </row>
    <row r="41" spans="1:5" x14ac:dyDescent="0.3">
      <c r="A41" s="32" t="s">
        <v>45</v>
      </c>
      <c r="B41" s="12">
        <v>20</v>
      </c>
      <c r="C41" s="12" t="s">
        <v>44</v>
      </c>
      <c r="D41" s="12">
        <v>2015</v>
      </c>
      <c r="E41" s="39">
        <v>0</v>
      </c>
    </row>
    <row r="42" spans="1:5" x14ac:dyDescent="0.3">
      <c r="A42" s="32" t="s">
        <v>49</v>
      </c>
      <c r="B42" s="12">
        <v>20</v>
      </c>
      <c r="C42" s="12" t="s">
        <v>44</v>
      </c>
      <c r="D42" s="12">
        <v>2015</v>
      </c>
      <c r="E42" s="39">
        <v>1</v>
      </c>
    </row>
    <row r="43" spans="1:5" x14ac:dyDescent="0.3">
      <c r="A43" s="32" t="s">
        <v>48</v>
      </c>
      <c r="B43" s="12">
        <v>23</v>
      </c>
      <c r="C43" s="12" t="s">
        <v>44</v>
      </c>
      <c r="D43" s="12">
        <v>2015</v>
      </c>
      <c r="E43" s="39">
        <v>1</v>
      </c>
    </row>
    <row r="44" spans="1:5" x14ac:dyDescent="0.3">
      <c r="A44" s="32" t="s">
        <v>48</v>
      </c>
      <c r="B44" s="12">
        <v>23</v>
      </c>
      <c r="C44" s="12" t="s">
        <v>44</v>
      </c>
      <c r="D44" s="12">
        <v>2015</v>
      </c>
      <c r="E44" s="39">
        <v>1</v>
      </c>
    </row>
    <row r="45" spans="1:5" x14ac:dyDescent="0.3">
      <c r="A45" s="32" t="s">
        <v>45</v>
      </c>
      <c r="B45" s="12">
        <v>24</v>
      </c>
      <c r="C45" s="12" t="s">
        <v>44</v>
      </c>
      <c r="D45" s="12">
        <v>2015</v>
      </c>
      <c r="E45" s="39">
        <v>0</v>
      </c>
    </row>
    <row r="46" spans="1:5" x14ac:dyDescent="0.3">
      <c r="A46" s="32" t="s">
        <v>45</v>
      </c>
      <c r="B46" s="12">
        <v>24</v>
      </c>
      <c r="C46" s="12" t="s">
        <v>44</v>
      </c>
      <c r="D46" s="12">
        <v>2015</v>
      </c>
      <c r="E46" s="39">
        <v>0</v>
      </c>
    </row>
    <row r="47" spans="1:5" x14ac:dyDescent="0.3">
      <c r="A47" s="32" t="s">
        <v>51</v>
      </c>
      <c r="B47" s="12">
        <v>25</v>
      </c>
      <c r="C47" s="12" t="s">
        <v>44</v>
      </c>
      <c r="D47" s="12">
        <v>2015</v>
      </c>
      <c r="E47" s="39">
        <v>0</v>
      </c>
    </row>
    <row r="48" spans="1:5" x14ac:dyDescent="0.3">
      <c r="A48" s="32" t="s">
        <v>51</v>
      </c>
      <c r="B48" s="12">
        <v>25</v>
      </c>
      <c r="C48" s="12" t="s">
        <v>44</v>
      </c>
      <c r="D48" s="12">
        <v>2015</v>
      </c>
      <c r="E48" s="39">
        <v>0</v>
      </c>
    </row>
    <row r="49" spans="1:5" x14ac:dyDescent="0.3">
      <c r="A49" s="32" t="s">
        <v>45</v>
      </c>
      <c r="B49" s="12">
        <v>26</v>
      </c>
      <c r="C49" s="12" t="s">
        <v>44</v>
      </c>
      <c r="D49" s="12">
        <v>2015</v>
      </c>
      <c r="E49" s="39">
        <v>0</v>
      </c>
    </row>
    <row r="50" spans="1:5" x14ac:dyDescent="0.3">
      <c r="A50" s="32" t="s">
        <v>45</v>
      </c>
      <c r="B50" s="12">
        <v>26</v>
      </c>
      <c r="C50" s="12" t="s">
        <v>44</v>
      </c>
      <c r="D50" s="12">
        <v>2015</v>
      </c>
      <c r="E50" s="39">
        <v>0</v>
      </c>
    </row>
    <row r="51" spans="1:5" x14ac:dyDescent="0.3">
      <c r="A51" s="32" t="s">
        <v>52</v>
      </c>
      <c r="B51" s="12">
        <v>27</v>
      </c>
      <c r="C51" s="12" t="s">
        <v>44</v>
      </c>
      <c r="D51" s="12">
        <v>2015</v>
      </c>
      <c r="E51" s="39">
        <v>0</v>
      </c>
    </row>
    <row r="52" spans="1:5" ht="15" thickBot="1" x14ac:dyDescent="0.35">
      <c r="A52" s="33" t="s">
        <v>52</v>
      </c>
      <c r="B52" s="35">
        <v>27</v>
      </c>
      <c r="C52" s="35" t="s">
        <v>44</v>
      </c>
      <c r="D52" s="35">
        <v>2015</v>
      </c>
      <c r="E52" s="40">
        <v>0</v>
      </c>
    </row>
    <row r="53" spans="1:5" x14ac:dyDescent="0.3">
      <c r="A53" t="s">
        <v>108</v>
      </c>
      <c r="E53" s="1">
        <f>SUM(E13:E52)</f>
        <v>13</v>
      </c>
    </row>
    <row r="54" spans="1:5" x14ac:dyDescent="0.3">
      <c r="E54" s="41"/>
    </row>
  </sheetData>
  <mergeCells count="3">
    <mergeCell ref="B3:C3"/>
    <mergeCell ref="B4:E4"/>
    <mergeCell ref="B9:E9"/>
  </mergeCells>
  <pageMargins left="0.23622047244094491" right="0.19685039370078741" top="0.55118110236220474" bottom="0.59055118110236227" header="0.15748031496062992" footer="0.15748031496062992"/>
  <pageSetup paperSize="9" orientation="landscape" r:id="rId1"/>
  <headerFooter alignWithMargins="0">
    <oddHeader>&amp;L&amp;"Arial,Vet"Aanvraag cofinanciering projecten PDPO 2014 - 2020 Leader</oddHeader>
    <oddFooter>&amp;LVersie 1.0&amp;R&amp;N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/>
  <dimension ref="A1:F62"/>
  <sheetViews>
    <sheetView tabSelected="1" workbookViewId="0"/>
  </sheetViews>
  <sheetFormatPr defaultRowHeight="14.4" x14ac:dyDescent="0.3"/>
  <cols>
    <col min="1" max="1" width="27.44140625" customWidth="1"/>
    <col min="2" max="2" width="10.88671875" style="1" customWidth="1"/>
    <col min="3" max="3" width="19.88671875" style="20" customWidth="1"/>
    <col min="4" max="4" width="11.33203125" style="4" customWidth="1"/>
    <col min="5" max="5" width="17.5546875" style="26" customWidth="1"/>
    <col min="6" max="6" width="27.109375" style="1" customWidth="1"/>
  </cols>
  <sheetData>
    <row r="1" spans="1:6" ht="18" x14ac:dyDescent="0.35">
      <c r="A1" s="7" t="s">
        <v>0</v>
      </c>
    </row>
    <row r="2" spans="1:6" ht="18" x14ac:dyDescent="0.35">
      <c r="A2" s="7"/>
    </row>
    <row r="3" spans="1:6" x14ac:dyDescent="0.3">
      <c r="A3" t="s">
        <v>53</v>
      </c>
    </row>
    <row r="4" spans="1:6" x14ac:dyDescent="0.3">
      <c r="A4" t="s">
        <v>32</v>
      </c>
      <c r="B4" s="211" t="str">
        <f>'In te vullen voorblad'!B13</f>
        <v>VLAxx/xx</v>
      </c>
      <c r="C4" s="211"/>
    </row>
    <row r="5" spans="1:6" x14ac:dyDescent="0.3">
      <c r="A5" t="s">
        <v>33</v>
      </c>
      <c r="B5" s="211" t="str">
        <f>'In te vullen voorblad'!B12</f>
        <v>…………………………………………………..</v>
      </c>
      <c r="C5" s="211"/>
      <c r="D5" s="211"/>
      <c r="E5" s="211"/>
      <c r="F5" s="211"/>
    </row>
    <row r="6" spans="1:6" x14ac:dyDescent="0.3">
      <c r="A6" t="s">
        <v>111</v>
      </c>
      <c r="B6" s="25"/>
      <c r="C6" s="25"/>
      <c r="D6" s="25"/>
      <c r="E6" s="25"/>
      <c r="F6" s="25"/>
    </row>
    <row r="7" spans="1:6" ht="15" thickBot="1" x14ac:dyDescent="0.35">
      <c r="B7" s="25"/>
      <c r="C7" s="24"/>
      <c r="D7" s="25"/>
      <c r="E7" s="27"/>
    </row>
    <row r="8" spans="1:6" ht="58.2" thickBot="1" x14ac:dyDescent="0.35">
      <c r="A8" s="8" t="s">
        <v>2</v>
      </c>
      <c r="B8" s="9" t="s">
        <v>1</v>
      </c>
      <c r="C8" s="22" t="s">
        <v>107</v>
      </c>
      <c r="D8" s="10" t="s">
        <v>3</v>
      </c>
      <c r="E8" s="28" t="s">
        <v>55</v>
      </c>
      <c r="F8" s="11" t="s">
        <v>31</v>
      </c>
    </row>
    <row r="9" spans="1:6" ht="15" thickBot="1" x14ac:dyDescent="0.35"/>
    <row r="10" spans="1:6" x14ac:dyDescent="0.3">
      <c r="A10" s="14" t="s">
        <v>35</v>
      </c>
      <c r="B10" s="116" t="s">
        <v>11</v>
      </c>
      <c r="C10" s="114">
        <f t="shared" ref="C10:C16" si="0">+IF(B10="","",VLOOKUP(B10,loonwijzer,11))</f>
        <v>233.97</v>
      </c>
      <c r="D10" s="15">
        <v>42036</v>
      </c>
      <c r="E10" s="29">
        <v>13</v>
      </c>
      <c r="F10" s="16">
        <f>+IF(C10="","",(E10/2)*C10)</f>
        <v>1520.8050000000001</v>
      </c>
    </row>
    <row r="11" spans="1:6" x14ac:dyDescent="0.3">
      <c r="A11" s="17" t="s">
        <v>35</v>
      </c>
      <c r="B11" s="12" t="s">
        <v>11</v>
      </c>
      <c r="C11" s="115">
        <f t="shared" si="0"/>
        <v>233.97</v>
      </c>
      <c r="D11" s="13">
        <v>42125</v>
      </c>
      <c r="E11" s="30">
        <v>15</v>
      </c>
      <c r="F11" s="18">
        <f t="shared" ref="F11:F16" si="1">+IF(C11="","",(E11/2)*C11)</f>
        <v>1754.7750000000001</v>
      </c>
    </row>
    <row r="12" spans="1:6" x14ac:dyDescent="0.3">
      <c r="A12" s="17"/>
      <c r="B12" s="12" t="s">
        <v>9</v>
      </c>
      <c r="C12" s="23">
        <f t="shared" si="0"/>
        <v>217.11</v>
      </c>
      <c r="D12" s="13"/>
      <c r="E12" s="30"/>
      <c r="F12" s="18">
        <f t="shared" si="1"/>
        <v>0</v>
      </c>
    </row>
    <row r="13" spans="1:6" x14ac:dyDescent="0.3">
      <c r="A13" s="17"/>
      <c r="B13" s="12"/>
      <c r="C13" s="23" t="str">
        <f t="shared" si="0"/>
        <v/>
      </c>
      <c r="D13" s="13"/>
      <c r="E13" s="30"/>
      <c r="F13" s="111" t="str">
        <f t="shared" si="1"/>
        <v/>
      </c>
    </row>
    <row r="14" spans="1:6" x14ac:dyDescent="0.3">
      <c r="A14" s="17"/>
      <c r="B14" s="12"/>
      <c r="C14" s="23" t="str">
        <f t="shared" si="0"/>
        <v/>
      </c>
      <c r="D14" s="13"/>
      <c r="E14" s="30"/>
      <c r="F14" s="111" t="str">
        <f t="shared" si="1"/>
        <v/>
      </c>
    </row>
    <row r="15" spans="1:6" x14ac:dyDescent="0.3">
      <c r="A15" s="17"/>
      <c r="B15" s="12"/>
      <c r="C15" s="23" t="str">
        <f t="shared" si="0"/>
        <v/>
      </c>
      <c r="D15" s="13"/>
      <c r="E15" s="30"/>
      <c r="F15" s="111" t="str">
        <f t="shared" si="1"/>
        <v/>
      </c>
    </row>
    <row r="16" spans="1:6" ht="15" thickBot="1" x14ac:dyDescent="0.35">
      <c r="A16" s="103"/>
      <c r="B16" s="104"/>
      <c r="C16" s="23" t="str">
        <f t="shared" si="0"/>
        <v/>
      </c>
      <c r="D16" s="105"/>
      <c r="E16" s="106"/>
      <c r="F16" s="111" t="str">
        <f t="shared" si="1"/>
        <v/>
      </c>
    </row>
    <row r="17" spans="1:6" s="3" customFormat="1" ht="15" thickBot="1" x14ac:dyDescent="0.35">
      <c r="A17" s="208" t="s">
        <v>112</v>
      </c>
      <c r="B17" s="209"/>
      <c r="C17" s="209"/>
      <c r="D17" s="209"/>
      <c r="E17" s="210"/>
      <c r="F17" s="112">
        <f>SUM(F10:F16)</f>
        <v>3275.58</v>
      </c>
    </row>
    <row r="18" spans="1:6" x14ac:dyDescent="0.3">
      <c r="A18" s="17" t="s">
        <v>106</v>
      </c>
      <c r="B18" s="12" t="s">
        <v>13</v>
      </c>
      <c r="C18" s="23">
        <f t="shared" ref="C18:C24" si="2">+IF(B18="","",VLOOKUP(B18,loonwijzer,11))</f>
        <v>260.62</v>
      </c>
      <c r="D18" s="13">
        <v>42095</v>
      </c>
      <c r="E18" s="30">
        <v>10</v>
      </c>
      <c r="F18" s="16">
        <f>+IF(C18="","",(E18/2)*C18)</f>
        <v>1303.0999999999999</v>
      </c>
    </row>
    <row r="19" spans="1:6" x14ac:dyDescent="0.3">
      <c r="A19" s="17" t="s">
        <v>106</v>
      </c>
      <c r="B19" s="12" t="s">
        <v>13</v>
      </c>
      <c r="C19" s="23">
        <f t="shared" si="2"/>
        <v>260.62</v>
      </c>
      <c r="D19" s="13">
        <v>42125</v>
      </c>
      <c r="E19" s="30">
        <v>20</v>
      </c>
      <c r="F19" s="18">
        <f t="shared" ref="F19:F24" si="3">+IF(C19="","",(E19/2)*C19)</f>
        <v>2606.1999999999998</v>
      </c>
    </row>
    <row r="20" spans="1:6" x14ac:dyDescent="0.3">
      <c r="A20" s="17"/>
      <c r="B20" s="12"/>
      <c r="C20" s="23" t="str">
        <f t="shared" si="2"/>
        <v/>
      </c>
      <c r="D20" s="13"/>
      <c r="E20" s="30"/>
      <c r="F20" s="18" t="str">
        <f t="shared" si="3"/>
        <v/>
      </c>
    </row>
    <row r="21" spans="1:6" x14ac:dyDescent="0.3">
      <c r="A21" s="17"/>
      <c r="B21" s="12"/>
      <c r="C21" s="23" t="str">
        <f t="shared" si="2"/>
        <v/>
      </c>
      <c r="D21" s="13"/>
      <c r="E21" s="30"/>
      <c r="F21" s="111" t="str">
        <f t="shared" si="3"/>
        <v/>
      </c>
    </row>
    <row r="22" spans="1:6" x14ac:dyDescent="0.3">
      <c r="A22" s="17"/>
      <c r="B22" s="12"/>
      <c r="C22" s="23" t="str">
        <f t="shared" si="2"/>
        <v/>
      </c>
      <c r="D22" s="13"/>
      <c r="E22" s="30"/>
      <c r="F22" s="111" t="str">
        <f t="shared" si="3"/>
        <v/>
      </c>
    </row>
    <row r="23" spans="1:6" x14ac:dyDescent="0.3">
      <c r="A23" s="17"/>
      <c r="B23" s="12"/>
      <c r="C23" s="23" t="str">
        <f t="shared" si="2"/>
        <v/>
      </c>
      <c r="D23" s="13"/>
      <c r="E23" s="30"/>
      <c r="F23" s="111" t="str">
        <f t="shared" si="3"/>
        <v/>
      </c>
    </row>
    <row r="24" spans="1:6" ht="15" thickBot="1" x14ac:dyDescent="0.35">
      <c r="A24" s="103"/>
      <c r="B24" s="104"/>
      <c r="C24" s="23" t="str">
        <f t="shared" si="2"/>
        <v/>
      </c>
      <c r="D24" s="105"/>
      <c r="E24" s="106"/>
      <c r="F24" s="111" t="str">
        <f t="shared" si="3"/>
        <v/>
      </c>
    </row>
    <row r="25" spans="1:6" s="3" customFormat="1" ht="15" thickBot="1" x14ac:dyDescent="0.35">
      <c r="A25" s="208" t="s">
        <v>112</v>
      </c>
      <c r="B25" s="209"/>
      <c r="C25" s="209"/>
      <c r="D25" s="209"/>
      <c r="E25" s="210"/>
      <c r="F25" s="112">
        <f>SUM(F18:F24)</f>
        <v>3909.2999999999997</v>
      </c>
    </row>
    <row r="26" spans="1:6" x14ac:dyDescent="0.3">
      <c r="A26" s="17"/>
      <c r="B26" s="12"/>
      <c r="C26" s="23" t="str">
        <f t="shared" ref="C26:C33" si="4">+IF(B26="","",VLOOKUP(B26,loonwijzer,11))</f>
        <v/>
      </c>
      <c r="D26" s="13"/>
      <c r="E26" s="30"/>
      <c r="F26" s="16" t="str">
        <f>+IF(C26="","",(E26/2)*C26)</f>
        <v/>
      </c>
    </row>
    <row r="27" spans="1:6" x14ac:dyDescent="0.3">
      <c r="A27" s="17"/>
      <c r="B27" s="12"/>
      <c r="C27" s="23" t="str">
        <f t="shared" si="4"/>
        <v/>
      </c>
      <c r="D27" s="13"/>
      <c r="E27" s="30"/>
      <c r="F27" s="18" t="str">
        <f t="shared" ref="F27:F33" si="5">+IF(C27="","",(E27/2)*C27)</f>
        <v/>
      </c>
    </row>
    <row r="28" spans="1:6" x14ac:dyDescent="0.3">
      <c r="A28" s="17"/>
      <c r="B28" s="12"/>
      <c r="C28" s="23" t="str">
        <f t="shared" si="4"/>
        <v/>
      </c>
      <c r="D28" s="13"/>
      <c r="E28" s="30"/>
      <c r="F28" s="18" t="str">
        <f t="shared" si="5"/>
        <v/>
      </c>
    </row>
    <row r="29" spans="1:6" x14ac:dyDescent="0.3">
      <c r="A29" s="17"/>
      <c r="B29" s="12"/>
      <c r="C29" s="23" t="str">
        <f t="shared" si="4"/>
        <v/>
      </c>
      <c r="D29" s="13"/>
      <c r="E29" s="30"/>
      <c r="F29" s="111" t="str">
        <f t="shared" si="5"/>
        <v/>
      </c>
    </row>
    <row r="30" spans="1:6" x14ac:dyDescent="0.3">
      <c r="A30" s="17"/>
      <c r="B30" s="12"/>
      <c r="C30" s="23" t="str">
        <f t="shared" si="4"/>
        <v/>
      </c>
      <c r="D30" s="13"/>
      <c r="E30" s="30"/>
      <c r="F30" s="111" t="str">
        <f t="shared" si="5"/>
        <v/>
      </c>
    </row>
    <row r="31" spans="1:6" x14ac:dyDescent="0.3">
      <c r="A31" s="17"/>
      <c r="B31" s="12"/>
      <c r="C31" s="23" t="str">
        <f t="shared" si="4"/>
        <v/>
      </c>
      <c r="D31" s="13"/>
      <c r="E31" s="30"/>
      <c r="F31" s="111" t="str">
        <f t="shared" si="5"/>
        <v/>
      </c>
    </row>
    <row r="32" spans="1:6" x14ac:dyDescent="0.3">
      <c r="A32" s="17"/>
      <c r="B32" s="12"/>
      <c r="C32" s="23" t="str">
        <f t="shared" si="4"/>
        <v/>
      </c>
      <c r="D32" s="13"/>
      <c r="E32" s="30"/>
      <c r="F32" s="111" t="str">
        <f t="shared" si="5"/>
        <v/>
      </c>
    </row>
    <row r="33" spans="1:6" ht="15" thickBot="1" x14ac:dyDescent="0.35">
      <c r="A33" s="103"/>
      <c r="B33" s="104"/>
      <c r="C33" s="23" t="str">
        <f t="shared" si="4"/>
        <v/>
      </c>
      <c r="D33" s="105"/>
      <c r="E33" s="106"/>
      <c r="F33" s="111" t="str">
        <f t="shared" si="5"/>
        <v/>
      </c>
    </row>
    <row r="34" spans="1:6" s="3" customFormat="1" ht="15" thickBot="1" x14ac:dyDescent="0.35">
      <c r="A34" s="208" t="s">
        <v>112</v>
      </c>
      <c r="B34" s="209"/>
      <c r="C34" s="209"/>
      <c r="D34" s="209"/>
      <c r="E34" s="210"/>
      <c r="F34" s="112">
        <f>SUM(F26:F33)</f>
        <v>0</v>
      </c>
    </row>
    <row r="35" spans="1:6" x14ac:dyDescent="0.3">
      <c r="A35" s="107"/>
      <c r="B35" s="108"/>
      <c r="C35" s="23" t="str">
        <f t="shared" ref="C35:C41" si="6">+IF(B35="","",VLOOKUP(B35,loonwijzer,11))</f>
        <v/>
      </c>
      <c r="D35" s="109"/>
      <c r="E35" s="110"/>
      <c r="F35" s="16" t="str">
        <f>+IF(C35="","",(E35/2)*C35)</f>
        <v/>
      </c>
    </row>
    <row r="36" spans="1:6" x14ac:dyDescent="0.3">
      <c r="A36" s="17"/>
      <c r="B36" s="12"/>
      <c r="C36" s="23" t="str">
        <f t="shared" si="6"/>
        <v/>
      </c>
      <c r="D36" s="13"/>
      <c r="E36" s="30"/>
      <c r="F36" s="18" t="str">
        <f t="shared" ref="F36:F41" si="7">+IF(C36="","",(E36/2)*C36)</f>
        <v/>
      </c>
    </row>
    <row r="37" spans="1:6" x14ac:dyDescent="0.3">
      <c r="A37" s="17"/>
      <c r="B37" s="12"/>
      <c r="C37" s="23" t="str">
        <f t="shared" si="6"/>
        <v/>
      </c>
      <c r="D37" s="13"/>
      <c r="E37" s="30"/>
      <c r="F37" s="18" t="str">
        <f t="shared" si="7"/>
        <v/>
      </c>
    </row>
    <row r="38" spans="1:6" x14ac:dyDescent="0.3">
      <c r="A38" s="17"/>
      <c r="B38" s="12"/>
      <c r="C38" s="23" t="str">
        <f t="shared" si="6"/>
        <v/>
      </c>
      <c r="D38" s="13"/>
      <c r="E38" s="30"/>
      <c r="F38" s="111" t="str">
        <f t="shared" si="7"/>
        <v/>
      </c>
    </row>
    <row r="39" spans="1:6" x14ac:dyDescent="0.3">
      <c r="A39" s="17"/>
      <c r="B39" s="12"/>
      <c r="C39" s="23" t="str">
        <f t="shared" si="6"/>
        <v/>
      </c>
      <c r="D39" s="13"/>
      <c r="E39" s="30"/>
      <c r="F39" s="111" t="str">
        <f t="shared" si="7"/>
        <v/>
      </c>
    </row>
    <row r="40" spans="1:6" x14ac:dyDescent="0.3">
      <c r="A40" s="17"/>
      <c r="B40" s="12"/>
      <c r="C40" s="23" t="str">
        <f t="shared" si="6"/>
        <v/>
      </c>
      <c r="D40" s="13"/>
      <c r="E40" s="30"/>
      <c r="F40" s="111" t="str">
        <f t="shared" si="7"/>
        <v/>
      </c>
    </row>
    <row r="41" spans="1:6" ht="15" thickBot="1" x14ac:dyDescent="0.35">
      <c r="A41" s="103"/>
      <c r="B41" s="104"/>
      <c r="C41" s="23" t="str">
        <f t="shared" si="6"/>
        <v/>
      </c>
      <c r="D41" s="105"/>
      <c r="E41" s="106"/>
      <c r="F41" s="111" t="str">
        <f t="shared" si="7"/>
        <v/>
      </c>
    </row>
    <row r="42" spans="1:6" s="3" customFormat="1" ht="15" thickBot="1" x14ac:dyDescent="0.35">
      <c r="A42" s="208" t="s">
        <v>112</v>
      </c>
      <c r="B42" s="209"/>
      <c r="C42" s="209"/>
      <c r="D42" s="209"/>
      <c r="E42" s="210"/>
      <c r="F42" s="112">
        <f>SUM(F35:F41)</f>
        <v>0</v>
      </c>
    </row>
    <row r="43" spans="1:6" x14ac:dyDescent="0.3">
      <c r="A43" s="107"/>
      <c r="B43" s="108"/>
      <c r="C43" s="23" t="str">
        <f t="shared" ref="C43:C49" si="8">+IF(B43="","",VLOOKUP(B43,loonwijzer,11))</f>
        <v/>
      </c>
      <c r="D43" s="109"/>
      <c r="E43" s="110"/>
      <c r="F43" s="16" t="str">
        <f>+IF(C43="","",(E43/2)*C43)</f>
        <v/>
      </c>
    </row>
    <row r="44" spans="1:6" x14ac:dyDescent="0.3">
      <c r="A44" s="17"/>
      <c r="B44" s="12"/>
      <c r="C44" s="23" t="str">
        <f t="shared" si="8"/>
        <v/>
      </c>
      <c r="D44" s="13"/>
      <c r="E44" s="30"/>
      <c r="F44" s="18" t="str">
        <f t="shared" ref="F44:F49" si="9">+IF(C44="","",(E44/2)*C44)</f>
        <v/>
      </c>
    </row>
    <row r="45" spans="1:6" x14ac:dyDescent="0.3">
      <c r="A45" s="17"/>
      <c r="B45" s="12"/>
      <c r="C45" s="23" t="str">
        <f t="shared" si="8"/>
        <v/>
      </c>
      <c r="D45" s="13"/>
      <c r="E45" s="30"/>
      <c r="F45" s="18" t="str">
        <f t="shared" si="9"/>
        <v/>
      </c>
    </row>
    <row r="46" spans="1:6" x14ac:dyDescent="0.3">
      <c r="A46" s="17"/>
      <c r="B46" s="12"/>
      <c r="C46" s="23" t="str">
        <f t="shared" si="8"/>
        <v/>
      </c>
      <c r="D46" s="13"/>
      <c r="E46" s="30"/>
      <c r="F46" s="111" t="str">
        <f t="shared" si="9"/>
        <v/>
      </c>
    </row>
    <row r="47" spans="1:6" x14ac:dyDescent="0.3">
      <c r="A47" s="17"/>
      <c r="B47" s="12"/>
      <c r="C47" s="23" t="str">
        <f t="shared" si="8"/>
        <v/>
      </c>
      <c r="D47" s="13"/>
      <c r="E47" s="30"/>
      <c r="F47" s="111" t="str">
        <f t="shared" si="9"/>
        <v/>
      </c>
    </row>
    <row r="48" spans="1:6" x14ac:dyDescent="0.3">
      <c r="A48" s="17"/>
      <c r="B48" s="12"/>
      <c r="C48" s="23" t="str">
        <f t="shared" si="8"/>
        <v/>
      </c>
      <c r="D48" s="13"/>
      <c r="E48" s="30"/>
      <c r="F48" s="111" t="str">
        <f t="shared" si="9"/>
        <v/>
      </c>
    </row>
    <row r="49" spans="1:6" ht="15" thickBot="1" x14ac:dyDescent="0.35">
      <c r="A49" s="103"/>
      <c r="B49" s="104"/>
      <c r="C49" s="23" t="str">
        <f t="shared" si="8"/>
        <v/>
      </c>
      <c r="D49" s="105"/>
      <c r="E49" s="106"/>
      <c r="F49" s="111" t="str">
        <f t="shared" si="9"/>
        <v/>
      </c>
    </row>
    <row r="50" spans="1:6" s="3" customFormat="1" ht="15" thickBot="1" x14ac:dyDescent="0.35">
      <c r="A50" s="208" t="s">
        <v>112</v>
      </c>
      <c r="B50" s="209"/>
      <c r="C50" s="209"/>
      <c r="D50" s="209"/>
      <c r="E50" s="210"/>
      <c r="F50" s="112">
        <f>SUM(F43:F49)</f>
        <v>0</v>
      </c>
    </row>
    <row r="51" spans="1:6" x14ac:dyDescent="0.3">
      <c r="A51" s="107"/>
      <c r="B51" s="108"/>
      <c r="C51" s="23" t="str">
        <f t="shared" ref="C51:C58" si="10">+IF(B51="","",VLOOKUP(B51,loonwijzer,11))</f>
        <v/>
      </c>
      <c r="D51" s="109"/>
      <c r="E51" s="110"/>
      <c r="F51" s="16" t="str">
        <f>+IF(C51="","",(E51/2)*C51)</f>
        <v/>
      </c>
    </row>
    <row r="52" spans="1:6" x14ac:dyDescent="0.3">
      <c r="A52" s="17"/>
      <c r="B52" s="12"/>
      <c r="C52" s="23" t="str">
        <f t="shared" si="10"/>
        <v/>
      </c>
      <c r="D52" s="13"/>
      <c r="E52" s="30"/>
      <c r="F52" s="18" t="str">
        <f t="shared" ref="F52:F58" si="11">+IF(C52="","",(E52/2)*C52)</f>
        <v/>
      </c>
    </row>
    <row r="53" spans="1:6" x14ac:dyDescent="0.3">
      <c r="A53" s="17"/>
      <c r="B53" s="12"/>
      <c r="C53" s="23" t="str">
        <f t="shared" si="10"/>
        <v/>
      </c>
      <c r="D53" s="13"/>
      <c r="E53" s="30"/>
      <c r="F53" s="18" t="str">
        <f t="shared" si="11"/>
        <v/>
      </c>
    </row>
    <row r="54" spans="1:6" x14ac:dyDescent="0.3">
      <c r="A54" s="17"/>
      <c r="B54" s="12"/>
      <c r="C54" s="23" t="str">
        <f t="shared" si="10"/>
        <v/>
      </c>
      <c r="D54" s="13"/>
      <c r="E54" s="30"/>
      <c r="F54" s="111" t="str">
        <f t="shared" si="11"/>
        <v/>
      </c>
    </row>
    <row r="55" spans="1:6" x14ac:dyDescent="0.3">
      <c r="A55" s="17"/>
      <c r="B55" s="12"/>
      <c r="C55" s="23" t="str">
        <f t="shared" si="10"/>
        <v/>
      </c>
      <c r="D55" s="13"/>
      <c r="E55" s="30"/>
      <c r="F55" s="111" t="str">
        <f t="shared" si="11"/>
        <v/>
      </c>
    </row>
    <row r="56" spans="1:6" x14ac:dyDescent="0.3">
      <c r="A56" s="17"/>
      <c r="B56" s="12"/>
      <c r="C56" s="23" t="str">
        <f t="shared" si="10"/>
        <v/>
      </c>
      <c r="D56" s="13"/>
      <c r="E56" s="30"/>
      <c r="F56" s="111" t="str">
        <f t="shared" si="11"/>
        <v/>
      </c>
    </row>
    <row r="57" spans="1:6" x14ac:dyDescent="0.3">
      <c r="A57" s="17"/>
      <c r="B57" s="12"/>
      <c r="C57" s="23" t="str">
        <f t="shared" si="10"/>
        <v/>
      </c>
      <c r="D57" s="13"/>
      <c r="E57" s="30"/>
      <c r="F57" s="111" t="str">
        <f t="shared" si="11"/>
        <v/>
      </c>
    </row>
    <row r="58" spans="1:6" ht="15" thickBot="1" x14ac:dyDescent="0.35">
      <c r="A58" s="103"/>
      <c r="B58" s="104"/>
      <c r="C58" s="23" t="str">
        <f t="shared" si="10"/>
        <v/>
      </c>
      <c r="D58" s="105"/>
      <c r="E58" s="106"/>
      <c r="F58" s="111" t="str">
        <f t="shared" si="11"/>
        <v/>
      </c>
    </row>
    <row r="59" spans="1:6" s="3" customFormat="1" ht="15" thickBot="1" x14ac:dyDescent="0.35">
      <c r="A59" s="208" t="s">
        <v>112</v>
      </c>
      <c r="B59" s="209"/>
      <c r="C59" s="209"/>
      <c r="D59" s="209"/>
      <c r="E59" s="210"/>
      <c r="F59" s="112">
        <f>SUM(F51:F58)</f>
        <v>0</v>
      </c>
    </row>
    <row r="62" spans="1:6" x14ac:dyDescent="0.3">
      <c r="A62" t="s">
        <v>34</v>
      </c>
      <c r="B62" s="198"/>
      <c r="C62" s="21"/>
    </row>
  </sheetData>
  <mergeCells count="8">
    <mergeCell ref="A50:E50"/>
    <mergeCell ref="A59:E59"/>
    <mergeCell ref="B4:C4"/>
    <mergeCell ref="B5:F5"/>
    <mergeCell ref="A17:E17"/>
    <mergeCell ref="A25:E25"/>
    <mergeCell ref="A34:E34"/>
    <mergeCell ref="A42:E42"/>
  </mergeCells>
  <dataValidations count="1">
    <dataValidation type="list" allowBlank="1" showInputMessage="1" showErrorMessage="1" sqref="B10:B16 B18:B24 B26:B33 B35:B41 B43:B49 B51:B58">
      <formula1>looncode</formula1>
    </dataValidation>
  </dataValidations>
  <pageMargins left="0.23622047244094491" right="0.19685039370078741" top="0.55118110236220474" bottom="0.59055118110236227" header="0.15748031496062992" footer="0.15748031496062992"/>
  <pageSetup paperSize="9" orientation="landscape" r:id="rId1"/>
  <headerFooter alignWithMargins="0">
    <oddHeader>&amp;L&amp;"Arial,Vet"Aanvraag cofinanciering projecten PDPO 2014 - 2020 Leader</oddHeader>
    <oddFooter>&amp;LVersie 1.0&amp;R&amp;N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2:C20"/>
  <sheetViews>
    <sheetView workbookViewId="0">
      <selection activeCell="C21" sqref="C21"/>
    </sheetView>
  </sheetViews>
  <sheetFormatPr defaultRowHeight="13.2" x14ac:dyDescent="0.25"/>
  <cols>
    <col min="1" max="1" width="20.88671875" style="69" customWidth="1"/>
    <col min="2" max="2" width="9.109375" style="69"/>
    <col min="3" max="3" width="17.88671875" style="69" customWidth="1"/>
    <col min="4" max="4" width="9.109375" style="69"/>
    <col min="5" max="5" width="10.109375" style="69" bestFit="1" customWidth="1"/>
    <col min="6" max="6" width="9.109375" style="69"/>
    <col min="7" max="7" width="14" style="69" bestFit="1" customWidth="1"/>
    <col min="8" max="8" width="10.109375" style="69" bestFit="1" customWidth="1"/>
    <col min="9" max="256" width="9.109375" style="69"/>
    <col min="257" max="257" width="20.88671875" style="69" customWidth="1"/>
    <col min="258" max="258" width="9.109375" style="69"/>
    <col min="259" max="259" width="17.88671875" style="69" customWidth="1"/>
    <col min="260" max="512" width="9.109375" style="69"/>
    <col min="513" max="513" width="20.88671875" style="69" customWidth="1"/>
    <col min="514" max="514" width="9.109375" style="69"/>
    <col min="515" max="515" width="17.88671875" style="69" customWidth="1"/>
    <col min="516" max="768" width="9.109375" style="69"/>
    <col min="769" max="769" width="20.88671875" style="69" customWidth="1"/>
    <col min="770" max="770" width="9.109375" style="69"/>
    <col min="771" max="771" width="17.88671875" style="69" customWidth="1"/>
    <col min="772" max="1024" width="9.109375" style="69"/>
    <col min="1025" max="1025" width="20.88671875" style="69" customWidth="1"/>
    <col min="1026" max="1026" width="9.109375" style="69"/>
    <col min="1027" max="1027" width="17.88671875" style="69" customWidth="1"/>
    <col min="1028" max="1280" width="9.109375" style="69"/>
    <col min="1281" max="1281" width="20.88671875" style="69" customWidth="1"/>
    <col min="1282" max="1282" width="9.109375" style="69"/>
    <col min="1283" max="1283" width="17.88671875" style="69" customWidth="1"/>
    <col min="1284" max="1536" width="9.109375" style="69"/>
    <col min="1537" max="1537" width="20.88671875" style="69" customWidth="1"/>
    <col min="1538" max="1538" width="9.109375" style="69"/>
    <col min="1539" max="1539" width="17.88671875" style="69" customWidth="1"/>
    <col min="1540" max="1792" width="9.109375" style="69"/>
    <col min="1793" max="1793" width="20.88671875" style="69" customWidth="1"/>
    <col min="1794" max="1794" width="9.109375" style="69"/>
    <col min="1795" max="1795" width="17.88671875" style="69" customWidth="1"/>
    <col min="1796" max="2048" width="9.109375" style="69"/>
    <col min="2049" max="2049" width="20.88671875" style="69" customWidth="1"/>
    <col min="2050" max="2050" width="9.109375" style="69"/>
    <col min="2051" max="2051" width="17.88671875" style="69" customWidth="1"/>
    <col min="2052" max="2304" width="9.109375" style="69"/>
    <col min="2305" max="2305" width="20.88671875" style="69" customWidth="1"/>
    <col min="2306" max="2306" width="9.109375" style="69"/>
    <col min="2307" max="2307" width="17.88671875" style="69" customWidth="1"/>
    <col min="2308" max="2560" width="9.109375" style="69"/>
    <col min="2561" max="2561" width="20.88671875" style="69" customWidth="1"/>
    <col min="2562" max="2562" width="9.109375" style="69"/>
    <col min="2563" max="2563" width="17.88671875" style="69" customWidth="1"/>
    <col min="2564" max="2816" width="9.109375" style="69"/>
    <col min="2817" max="2817" width="20.88671875" style="69" customWidth="1"/>
    <col min="2818" max="2818" width="9.109375" style="69"/>
    <col min="2819" max="2819" width="17.88671875" style="69" customWidth="1"/>
    <col min="2820" max="3072" width="9.109375" style="69"/>
    <col min="3073" max="3073" width="20.88671875" style="69" customWidth="1"/>
    <col min="3074" max="3074" width="9.109375" style="69"/>
    <col min="3075" max="3075" width="17.88671875" style="69" customWidth="1"/>
    <col min="3076" max="3328" width="9.109375" style="69"/>
    <col min="3329" max="3329" width="20.88671875" style="69" customWidth="1"/>
    <col min="3330" max="3330" width="9.109375" style="69"/>
    <col min="3331" max="3331" width="17.88671875" style="69" customWidth="1"/>
    <col min="3332" max="3584" width="9.109375" style="69"/>
    <col min="3585" max="3585" width="20.88671875" style="69" customWidth="1"/>
    <col min="3586" max="3586" width="9.109375" style="69"/>
    <col min="3587" max="3587" width="17.88671875" style="69" customWidth="1"/>
    <col min="3588" max="3840" width="9.109375" style="69"/>
    <col min="3841" max="3841" width="20.88671875" style="69" customWidth="1"/>
    <col min="3842" max="3842" width="9.109375" style="69"/>
    <col min="3843" max="3843" width="17.88671875" style="69" customWidth="1"/>
    <col min="3844" max="4096" width="9.109375" style="69"/>
    <col min="4097" max="4097" width="20.88671875" style="69" customWidth="1"/>
    <col min="4098" max="4098" width="9.109375" style="69"/>
    <col min="4099" max="4099" width="17.88671875" style="69" customWidth="1"/>
    <col min="4100" max="4352" width="9.109375" style="69"/>
    <col min="4353" max="4353" width="20.88671875" style="69" customWidth="1"/>
    <col min="4354" max="4354" width="9.109375" style="69"/>
    <col min="4355" max="4355" width="17.88671875" style="69" customWidth="1"/>
    <col min="4356" max="4608" width="9.109375" style="69"/>
    <col min="4609" max="4609" width="20.88671875" style="69" customWidth="1"/>
    <col min="4610" max="4610" width="9.109375" style="69"/>
    <col min="4611" max="4611" width="17.88671875" style="69" customWidth="1"/>
    <col min="4612" max="4864" width="9.109375" style="69"/>
    <col min="4865" max="4865" width="20.88671875" style="69" customWidth="1"/>
    <col min="4866" max="4866" width="9.109375" style="69"/>
    <col min="4867" max="4867" width="17.88671875" style="69" customWidth="1"/>
    <col min="4868" max="5120" width="9.109375" style="69"/>
    <col min="5121" max="5121" width="20.88671875" style="69" customWidth="1"/>
    <col min="5122" max="5122" width="9.109375" style="69"/>
    <col min="5123" max="5123" width="17.88671875" style="69" customWidth="1"/>
    <col min="5124" max="5376" width="9.109375" style="69"/>
    <col min="5377" max="5377" width="20.88671875" style="69" customWidth="1"/>
    <col min="5378" max="5378" width="9.109375" style="69"/>
    <col min="5379" max="5379" width="17.88671875" style="69" customWidth="1"/>
    <col min="5380" max="5632" width="9.109375" style="69"/>
    <col min="5633" max="5633" width="20.88671875" style="69" customWidth="1"/>
    <col min="5634" max="5634" width="9.109375" style="69"/>
    <col min="5635" max="5635" width="17.88671875" style="69" customWidth="1"/>
    <col min="5636" max="5888" width="9.109375" style="69"/>
    <col min="5889" max="5889" width="20.88671875" style="69" customWidth="1"/>
    <col min="5890" max="5890" width="9.109375" style="69"/>
    <col min="5891" max="5891" width="17.88671875" style="69" customWidth="1"/>
    <col min="5892" max="6144" width="9.109375" style="69"/>
    <col min="6145" max="6145" width="20.88671875" style="69" customWidth="1"/>
    <col min="6146" max="6146" width="9.109375" style="69"/>
    <col min="6147" max="6147" width="17.88671875" style="69" customWidth="1"/>
    <col min="6148" max="6400" width="9.109375" style="69"/>
    <col min="6401" max="6401" width="20.88671875" style="69" customWidth="1"/>
    <col min="6402" max="6402" width="9.109375" style="69"/>
    <col min="6403" max="6403" width="17.88671875" style="69" customWidth="1"/>
    <col min="6404" max="6656" width="9.109375" style="69"/>
    <col min="6657" max="6657" width="20.88671875" style="69" customWidth="1"/>
    <col min="6658" max="6658" width="9.109375" style="69"/>
    <col min="6659" max="6659" width="17.88671875" style="69" customWidth="1"/>
    <col min="6660" max="6912" width="9.109375" style="69"/>
    <col min="6913" max="6913" width="20.88671875" style="69" customWidth="1"/>
    <col min="6914" max="6914" width="9.109375" style="69"/>
    <col min="6915" max="6915" width="17.88671875" style="69" customWidth="1"/>
    <col min="6916" max="7168" width="9.109375" style="69"/>
    <col min="7169" max="7169" width="20.88671875" style="69" customWidth="1"/>
    <col min="7170" max="7170" width="9.109375" style="69"/>
    <col min="7171" max="7171" width="17.88671875" style="69" customWidth="1"/>
    <col min="7172" max="7424" width="9.109375" style="69"/>
    <col min="7425" max="7425" width="20.88671875" style="69" customWidth="1"/>
    <col min="7426" max="7426" width="9.109375" style="69"/>
    <col min="7427" max="7427" width="17.88671875" style="69" customWidth="1"/>
    <col min="7428" max="7680" width="9.109375" style="69"/>
    <col min="7681" max="7681" width="20.88671875" style="69" customWidth="1"/>
    <col min="7682" max="7682" width="9.109375" style="69"/>
    <col min="7683" max="7683" width="17.88671875" style="69" customWidth="1"/>
    <col min="7684" max="7936" width="9.109375" style="69"/>
    <col min="7937" max="7937" width="20.88671875" style="69" customWidth="1"/>
    <col min="7938" max="7938" width="9.109375" style="69"/>
    <col min="7939" max="7939" width="17.88671875" style="69" customWidth="1"/>
    <col min="7940" max="8192" width="9.109375" style="69"/>
    <col min="8193" max="8193" width="20.88671875" style="69" customWidth="1"/>
    <col min="8194" max="8194" width="9.109375" style="69"/>
    <col min="8195" max="8195" width="17.88671875" style="69" customWidth="1"/>
    <col min="8196" max="8448" width="9.109375" style="69"/>
    <col min="8449" max="8449" width="20.88671875" style="69" customWidth="1"/>
    <col min="8450" max="8450" width="9.109375" style="69"/>
    <col min="8451" max="8451" width="17.88671875" style="69" customWidth="1"/>
    <col min="8452" max="8704" width="9.109375" style="69"/>
    <col min="8705" max="8705" width="20.88671875" style="69" customWidth="1"/>
    <col min="8706" max="8706" width="9.109375" style="69"/>
    <col min="8707" max="8707" width="17.88671875" style="69" customWidth="1"/>
    <col min="8708" max="8960" width="9.109375" style="69"/>
    <col min="8961" max="8961" width="20.88671875" style="69" customWidth="1"/>
    <col min="8962" max="8962" width="9.109375" style="69"/>
    <col min="8963" max="8963" width="17.88671875" style="69" customWidth="1"/>
    <col min="8964" max="9216" width="9.109375" style="69"/>
    <col min="9217" max="9217" width="20.88671875" style="69" customWidth="1"/>
    <col min="9218" max="9218" width="9.109375" style="69"/>
    <col min="9219" max="9219" width="17.88671875" style="69" customWidth="1"/>
    <col min="9220" max="9472" width="9.109375" style="69"/>
    <col min="9473" max="9473" width="20.88671875" style="69" customWidth="1"/>
    <col min="9474" max="9474" width="9.109375" style="69"/>
    <col min="9475" max="9475" width="17.88671875" style="69" customWidth="1"/>
    <col min="9476" max="9728" width="9.109375" style="69"/>
    <col min="9729" max="9729" width="20.88671875" style="69" customWidth="1"/>
    <col min="9730" max="9730" width="9.109375" style="69"/>
    <col min="9731" max="9731" width="17.88671875" style="69" customWidth="1"/>
    <col min="9732" max="9984" width="9.109375" style="69"/>
    <col min="9985" max="9985" width="20.88671875" style="69" customWidth="1"/>
    <col min="9986" max="9986" width="9.109375" style="69"/>
    <col min="9987" max="9987" width="17.88671875" style="69" customWidth="1"/>
    <col min="9988" max="10240" width="9.109375" style="69"/>
    <col min="10241" max="10241" width="20.88671875" style="69" customWidth="1"/>
    <col min="10242" max="10242" width="9.109375" style="69"/>
    <col min="10243" max="10243" width="17.88671875" style="69" customWidth="1"/>
    <col min="10244" max="10496" width="9.109375" style="69"/>
    <col min="10497" max="10497" width="20.88671875" style="69" customWidth="1"/>
    <col min="10498" max="10498" width="9.109375" style="69"/>
    <col min="10499" max="10499" width="17.88671875" style="69" customWidth="1"/>
    <col min="10500" max="10752" width="9.109375" style="69"/>
    <col min="10753" max="10753" width="20.88671875" style="69" customWidth="1"/>
    <col min="10754" max="10754" width="9.109375" style="69"/>
    <col min="10755" max="10755" width="17.88671875" style="69" customWidth="1"/>
    <col min="10756" max="11008" width="9.109375" style="69"/>
    <col min="11009" max="11009" width="20.88671875" style="69" customWidth="1"/>
    <col min="11010" max="11010" width="9.109375" style="69"/>
    <col min="11011" max="11011" width="17.88671875" style="69" customWidth="1"/>
    <col min="11012" max="11264" width="9.109375" style="69"/>
    <col min="11265" max="11265" width="20.88671875" style="69" customWidth="1"/>
    <col min="11266" max="11266" width="9.109375" style="69"/>
    <col min="11267" max="11267" width="17.88671875" style="69" customWidth="1"/>
    <col min="11268" max="11520" width="9.109375" style="69"/>
    <col min="11521" max="11521" width="20.88671875" style="69" customWidth="1"/>
    <col min="11522" max="11522" width="9.109375" style="69"/>
    <col min="11523" max="11523" width="17.88671875" style="69" customWidth="1"/>
    <col min="11524" max="11776" width="9.109375" style="69"/>
    <col min="11777" max="11777" width="20.88671875" style="69" customWidth="1"/>
    <col min="11778" max="11778" width="9.109375" style="69"/>
    <col min="11779" max="11779" width="17.88671875" style="69" customWidth="1"/>
    <col min="11780" max="12032" width="9.109375" style="69"/>
    <col min="12033" max="12033" width="20.88671875" style="69" customWidth="1"/>
    <col min="12034" max="12034" width="9.109375" style="69"/>
    <col min="12035" max="12035" width="17.88671875" style="69" customWidth="1"/>
    <col min="12036" max="12288" width="9.109375" style="69"/>
    <col min="12289" max="12289" width="20.88671875" style="69" customWidth="1"/>
    <col min="12290" max="12290" width="9.109375" style="69"/>
    <col min="12291" max="12291" width="17.88671875" style="69" customWidth="1"/>
    <col min="12292" max="12544" width="9.109375" style="69"/>
    <col min="12545" max="12545" width="20.88671875" style="69" customWidth="1"/>
    <col min="12546" max="12546" width="9.109375" style="69"/>
    <col min="12547" max="12547" width="17.88671875" style="69" customWidth="1"/>
    <col min="12548" max="12800" width="9.109375" style="69"/>
    <col min="12801" max="12801" width="20.88671875" style="69" customWidth="1"/>
    <col min="12802" max="12802" width="9.109375" style="69"/>
    <col min="12803" max="12803" width="17.88671875" style="69" customWidth="1"/>
    <col min="12804" max="13056" width="9.109375" style="69"/>
    <col min="13057" max="13057" width="20.88671875" style="69" customWidth="1"/>
    <col min="13058" max="13058" width="9.109375" style="69"/>
    <col min="13059" max="13059" width="17.88671875" style="69" customWidth="1"/>
    <col min="13060" max="13312" width="9.109375" style="69"/>
    <col min="13313" max="13313" width="20.88671875" style="69" customWidth="1"/>
    <col min="13314" max="13314" width="9.109375" style="69"/>
    <col min="13315" max="13315" width="17.88671875" style="69" customWidth="1"/>
    <col min="13316" max="13568" width="9.109375" style="69"/>
    <col min="13569" max="13569" width="20.88671875" style="69" customWidth="1"/>
    <col min="13570" max="13570" width="9.109375" style="69"/>
    <col min="13571" max="13571" width="17.88671875" style="69" customWidth="1"/>
    <col min="13572" max="13824" width="9.109375" style="69"/>
    <col min="13825" max="13825" width="20.88671875" style="69" customWidth="1"/>
    <col min="13826" max="13826" width="9.109375" style="69"/>
    <col min="13827" max="13827" width="17.88671875" style="69" customWidth="1"/>
    <col min="13828" max="14080" width="9.109375" style="69"/>
    <col min="14081" max="14081" width="20.88671875" style="69" customWidth="1"/>
    <col min="14082" max="14082" width="9.109375" style="69"/>
    <col min="14083" max="14083" width="17.88671875" style="69" customWidth="1"/>
    <col min="14084" max="14336" width="9.109375" style="69"/>
    <col min="14337" max="14337" width="20.88671875" style="69" customWidth="1"/>
    <col min="14338" max="14338" width="9.109375" style="69"/>
    <col min="14339" max="14339" width="17.88671875" style="69" customWidth="1"/>
    <col min="14340" max="14592" width="9.109375" style="69"/>
    <col min="14593" max="14593" width="20.88671875" style="69" customWidth="1"/>
    <col min="14594" max="14594" width="9.109375" style="69"/>
    <col min="14595" max="14595" width="17.88671875" style="69" customWidth="1"/>
    <col min="14596" max="14848" width="9.109375" style="69"/>
    <col min="14849" max="14849" width="20.88671875" style="69" customWidth="1"/>
    <col min="14850" max="14850" width="9.109375" style="69"/>
    <col min="14851" max="14851" width="17.88671875" style="69" customWidth="1"/>
    <col min="14852" max="15104" width="9.109375" style="69"/>
    <col min="15105" max="15105" width="20.88671875" style="69" customWidth="1"/>
    <col min="15106" max="15106" width="9.109375" style="69"/>
    <col min="15107" max="15107" width="17.88671875" style="69" customWidth="1"/>
    <col min="15108" max="15360" width="9.109375" style="69"/>
    <col min="15361" max="15361" width="20.88671875" style="69" customWidth="1"/>
    <col min="15362" max="15362" width="9.109375" style="69"/>
    <col min="15363" max="15363" width="17.88671875" style="69" customWidth="1"/>
    <col min="15364" max="15616" width="9.109375" style="69"/>
    <col min="15617" max="15617" width="20.88671875" style="69" customWidth="1"/>
    <col min="15618" max="15618" width="9.109375" style="69"/>
    <col min="15619" max="15619" width="17.88671875" style="69" customWidth="1"/>
    <col min="15620" max="15872" width="9.109375" style="69"/>
    <col min="15873" max="15873" width="20.88671875" style="69" customWidth="1"/>
    <col min="15874" max="15874" width="9.109375" style="69"/>
    <col min="15875" max="15875" width="17.88671875" style="69" customWidth="1"/>
    <col min="15876" max="16128" width="9.109375" style="69"/>
    <col min="16129" max="16129" width="20.88671875" style="69" customWidth="1"/>
    <col min="16130" max="16130" width="9.109375" style="69"/>
    <col min="16131" max="16131" width="17.88671875" style="69" customWidth="1"/>
    <col min="16132" max="16384" width="9.109375" style="69"/>
  </cols>
  <sheetData>
    <row r="2" spans="1:3" x14ac:dyDescent="0.25">
      <c r="A2" s="113"/>
    </row>
    <row r="3" spans="1:3" x14ac:dyDescent="0.25">
      <c r="C3" s="69" t="s">
        <v>87</v>
      </c>
    </row>
    <row r="4" spans="1:3" x14ac:dyDescent="0.25">
      <c r="C4" s="69" t="s">
        <v>113</v>
      </c>
    </row>
    <row r="5" spans="1:3" x14ac:dyDescent="0.25">
      <c r="C5" s="69" t="s">
        <v>90</v>
      </c>
    </row>
    <row r="6" spans="1:3" x14ac:dyDescent="0.25">
      <c r="C6" s="69" t="s">
        <v>91</v>
      </c>
    </row>
    <row r="7" spans="1:3" x14ac:dyDescent="0.25">
      <c r="C7" s="69" t="s">
        <v>114</v>
      </c>
    </row>
    <row r="8" spans="1:3" x14ac:dyDescent="0.25">
      <c r="C8" s="69" t="s">
        <v>115</v>
      </c>
    </row>
    <row r="9" spans="1:3" x14ac:dyDescent="0.25">
      <c r="C9" s="69" t="s">
        <v>95</v>
      </c>
    </row>
    <row r="15" spans="1:3" x14ac:dyDescent="0.25">
      <c r="C15" s="69">
        <f>'In te vullen voorblad'!B18</f>
        <v>0</v>
      </c>
    </row>
    <row r="16" spans="1:3" x14ac:dyDescent="0.25">
      <c r="C16" s="69">
        <f>'In te vullen voorblad'!B26</f>
        <v>0</v>
      </c>
    </row>
    <row r="17" spans="3:3" x14ac:dyDescent="0.25">
      <c r="C17" s="69">
        <f>'In te vullen voorblad'!B27</f>
        <v>0</v>
      </c>
    </row>
    <row r="18" spans="3:3" x14ac:dyDescent="0.25">
      <c r="C18" s="69">
        <f>'In te vullen voorblad'!B28</f>
        <v>0</v>
      </c>
    </row>
    <row r="19" spans="3:3" x14ac:dyDescent="0.25">
      <c r="C19" s="69">
        <f>'In te vullen voorblad'!B29</f>
        <v>0</v>
      </c>
    </row>
    <row r="20" spans="3:3" x14ac:dyDescent="0.25">
      <c r="C20" s="69">
        <f>'In te vullen voorblad'!B30</f>
        <v>0</v>
      </c>
    </row>
  </sheetData>
  <pageMargins left="0.75" right="0.75" top="1" bottom="1" header="0.5" footer="0.5"/>
  <pageSetup paperSize="9" orientation="portrait" horizontalDpi="200" verticalDpi="2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13</vt:i4>
      </vt:variant>
    </vt:vector>
  </HeadingPairs>
  <TitlesOfParts>
    <vt:vector size="22" baseType="lpstr">
      <vt:lpstr>In te vullen voorblad</vt:lpstr>
      <vt:lpstr> facturen - kosten</vt:lpstr>
      <vt:lpstr>loonberek invullen promotor</vt:lpstr>
      <vt:lpstr>sjabl tijdsregist feb</vt:lpstr>
      <vt:lpstr>waarden lonen</vt:lpstr>
      <vt:lpstr>Kosten per promotor</vt:lpstr>
      <vt:lpstr>voorbeeld tijdsreg</vt:lpstr>
      <vt:lpstr>voorbeeld loonberekening</vt:lpstr>
      <vt:lpstr>.</vt:lpstr>
      <vt:lpstr>' facturen - kosten'!Afdruktitels</vt:lpstr>
      <vt:lpstr>coprom</vt:lpstr>
      <vt:lpstr>InvesteringP1</vt:lpstr>
      <vt:lpstr>looncode</vt:lpstr>
      <vt:lpstr>loonwijzer</vt:lpstr>
      <vt:lpstr>Promotor</vt:lpstr>
      <vt:lpstr>Promotoren</vt:lpstr>
      <vt:lpstr>'.'!rubriek</vt:lpstr>
      <vt:lpstr>rubriek1</vt:lpstr>
      <vt:lpstr>rubriek2</vt:lpstr>
      <vt:lpstr>test1</vt:lpstr>
      <vt:lpstr>test2</vt:lpstr>
      <vt:lpstr>Werkingskost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Vantomme</dc:creator>
  <cp:lastModifiedBy>Derweduwen Sandra</cp:lastModifiedBy>
  <cp:lastPrinted>2016-01-14T15:05:43Z</cp:lastPrinted>
  <dcterms:created xsi:type="dcterms:W3CDTF">2014-09-12T10:41:36Z</dcterms:created>
  <dcterms:modified xsi:type="dcterms:W3CDTF">2017-02-01T14:49:07Z</dcterms:modified>
</cp:coreProperties>
</file>