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8160"/>
  </bookViews>
  <sheets>
    <sheet name="In te vullen voorblad" sheetId="6" r:id="rId1"/>
    <sheet name=" facturen - kosten" sheetId="7" r:id="rId2"/>
    <sheet name="loonberek invullen promotor" sheetId="1" r:id="rId3"/>
    <sheet name="tijdsregist invullen promotor" sheetId="3" r:id="rId4"/>
    <sheet name="waarden lonen" sheetId="4" r:id="rId5"/>
    <sheet name="Kosten per promotor" sheetId="9" r:id="rId6"/>
    <sheet name="voorbeeld tijdsreg" sheetId="11" r:id="rId7"/>
    <sheet name="voorbeeld loonberekening" sheetId="10" r:id="rId8"/>
    <sheet name="." sheetId="8" r:id="rId9"/>
  </sheets>
  <externalReferences>
    <externalReference r:id="rId10"/>
    <externalReference r:id="rId11"/>
  </externalReferences>
  <definedNames>
    <definedName name="_xlnm.Print_Titles" localSheetId="1">' facturen - kosten'!$1:$11</definedName>
    <definedName name="_xlnm.Print_Titles" localSheetId="5">'Kosten per promotor'!$2:$2</definedName>
    <definedName name="coprom">'.'!$C$15:$C$21</definedName>
    <definedName name="InvesteringP1">'.'!$G$3:$H$3</definedName>
    <definedName name="looncode">'waarden lonen'!$A$4:$A$30</definedName>
    <definedName name="loonwijzer">'waarden lonen'!$A$4:$K$30</definedName>
    <definedName name="maatregelnrs">'[1]Alg overz 2006'!$A$13:$A$17</definedName>
    <definedName name="Promotor">' facturen - kosten'!$K$2:$K$5</definedName>
    <definedName name="Promotoren">'.'!$E$3:$E$6</definedName>
    <definedName name="rubriek" localSheetId="8">'.'!$A$3:$A$10</definedName>
    <definedName name="rubriek">[2]Blad1!$A$2:$A$9</definedName>
    <definedName name="rubriek1">'.'!$A$3:$A$10</definedName>
    <definedName name="rubriek2">'.'!$C$3:$C$10</definedName>
    <definedName name="test1">' facturen - kosten'!$C$1:$J$7</definedName>
    <definedName name="test2">' facturen - kosten'!$F$12:$F$13</definedName>
    <definedName name="Werkingskost">' facturen - kosten'!$J$15</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7" i="6" l="1"/>
  <c r="C30" i="4" l="1"/>
  <c r="C29" i="4"/>
  <c r="C28" i="4"/>
  <c r="C27" i="4"/>
  <c r="C26" i="4"/>
  <c r="C25" i="4"/>
  <c r="C24" i="4"/>
  <c r="C23" i="4"/>
  <c r="C22" i="4"/>
  <c r="C21" i="4"/>
  <c r="C20" i="4"/>
  <c r="C19" i="4"/>
  <c r="C18" i="4"/>
  <c r="C17" i="4"/>
  <c r="C16" i="4"/>
  <c r="C15" i="4"/>
  <c r="C14" i="4"/>
  <c r="C13" i="4"/>
  <c r="C12" i="4"/>
  <c r="C11" i="4"/>
  <c r="C10" i="4"/>
  <c r="C9" i="4"/>
  <c r="C8" i="4"/>
  <c r="C7" i="4"/>
  <c r="C6" i="4"/>
  <c r="C5" i="4"/>
  <c r="C4" i="4"/>
  <c r="E53" i="11" l="1"/>
  <c r="C13" i="1" l="1"/>
  <c r="C52" i="1"/>
  <c r="C53" i="1"/>
  <c r="C54" i="1"/>
  <c r="C55" i="1"/>
  <c r="C56" i="1"/>
  <c r="C57" i="1"/>
  <c r="C58" i="1"/>
  <c r="C51" i="1"/>
  <c r="C44" i="1"/>
  <c r="C45" i="1"/>
  <c r="C46" i="1"/>
  <c r="C47" i="1"/>
  <c r="C48" i="1"/>
  <c r="C49" i="1"/>
  <c r="C43" i="1"/>
  <c r="C36" i="1"/>
  <c r="C37" i="1"/>
  <c r="C38" i="1"/>
  <c r="C39" i="1"/>
  <c r="C40" i="1"/>
  <c r="C41" i="1"/>
  <c r="C35" i="1"/>
  <c r="C27" i="1"/>
  <c r="C28" i="1"/>
  <c r="C29" i="1"/>
  <c r="C30" i="1"/>
  <c r="C31" i="1"/>
  <c r="C32" i="1"/>
  <c r="C33" i="1"/>
  <c r="C26" i="1"/>
  <c r="C19" i="1"/>
  <c r="C20" i="1"/>
  <c r="C21" i="1"/>
  <c r="C22" i="1"/>
  <c r="C23" i="1"/>
  <c r="C24" i="1"/>
  <c r="C18" i="1"/>
  <c r="C11" i="1"/>
  <c r="C12" i="1"/>
  <c r="C14" i="1"/>
  <c r="C15" i="1"/>
  <c r="C16" i="1"/>
  <c r="C10" i="1"/>
  <c r="H28" i="7" l="1"/>
  <c r="L28" i="7" s="1"/>
  <c r="H29" i="7"/>
  <c r="L29" i="7" s="1"/>
  <c r="H30" i="7"/>
  <c r="L30" i="7" s="1"/>
  <c r="H31" i="7"/>
  <c r="L31" i="7" s="1"/>
  <c r="H32" i="7"/>
  <c r="L32" i="7" s="1"/>
  <c r="H33" i="7"/>
  <c r="L33" i="7" s="1"/>
  <c r="H34" i="7"/>
  <c r="L34" i="7" s="1"/>
  <c r="H35" i="7"/>
  <c r="L35" i="7" s="1"/>
  <c r="H36" i="7"/>
  <c r="L36" i="7" s="1"/>
  <c r="H37" i="7"/>
  <c r="L37" i="7" s="1"/>
  <c r="H38" i="7"/>
  <c r="L38" i="7" s="1"/>
  <c r="H39" i="7"/>
  <c r="L39" i="7"/>
  <c r="H40" i="7"/>
  <c r="L40" i="7" s="1"/>
  <c r="H41" i="7"/>
  <c r="L41" i="7" s="1"/>
  <c r="K3" i="7"/>
  <c r="C58" i="10" l="1"/>
  <c r="F58" i="10" s="1"/>
  <c r="C57" i="10"/>
  <c r="F57" i="10" s="1"/>
  <c r="C56" i="10"/>
  <c r="F56" i="10" s="1"/>
  <c r="C55" i="10"/>
  <c r="F55" i="10" s="1"/>
  <c r="C54" i="10"/>
  <c r="F54" i="10" s="1"/>
  <c r="C53" i="10"/>
  <c r="F53" i="10" s="1"/>
  <c r="C52" i="10"/>
  <c r="F52" i="10" s="1"/>
  <c r="C51" i="10"/>
  <c r="F51" i="10" s="1"/>
  <c r="C49" i="10"/>
  <c r="F49" i="10" s="1"/>
  <c r="C48" i="10"/>
  <c r="F48" i="10" s="1"/>
  <c r="C47" i="10"/>
  <c r="F47" i="10" s="1"/>
  <c r="C46" i="10"/>
  <c r="F46" i="10" s="1"/>
  <c r="C45" i="10"/>
  <c r="F45" i="10" s="1"/>
  <c r="C44" i="10"/>
  <c r="F44" i="10" s="1"/>
  <c r="C43" i="10"/>
  <c r="F43" i="10" s="1"/>
  <c r="C41" i="10"/>
  <c r="F41" i="10" s="1"/>
  <c r="C40" i="10"/>
  <c r="F40" i="10" s="1"/>
  <c r="C39" i="10"/>
  <c r="F39" i="10" s="1"/>
  <c r="C38" i="10"/>
  <c r="F38" i="10" s="1"/>
  <c r="C37" i="10"/>
  <c r="F37" i="10" s="1"/>
  <c r="C36" i="10"/>
  <c r="F36" i="10" s="1"/>
  <c r="C35" i="10"/>
  <c r="F35" i="10" s="1"/>
  <c r="C33" i="10"/>
  <c r="F33" i="10" s="1"/>
  <c r="C32" i="10"/>
  <c r="F32" i="10" s="1"/>
  <c r="C31" i="10"/>
  <c r="F31" i="10" s="1"/>
  <c r="C30" i="10"/>
  <c r="F30" i="10" s="1"/>
  <c r="C29" i="10"/>
  <c r="F29" i="10" s="1"/>
  <c r="C28" i="10"/>
  <c r="F28" i="10" s="1"/>
  <c r="C27" i="10"/>
  <c r="F27" i="10" s="1"/>
  <c r="C26" i="10"/>
  <c r="F26" i="10" s="1"/>
  <c r="C24" i="10"/>
  <c r="F24" i="10" s="1"/>
  <c r="C23" i="10"/>
  <c r="F23" i="10" s="1"/>
  <c r="C22" i="10"/>
  <c r="F22" i="10" s="1"/>
  <c r="C21" i="10"/>
  <c r="F21" i="10" s="1"/>
  <c r="C20" i="10"/>
  <c r="F20" i="10" s="1"/>
  <c r="C19" i="10"/>
  <c r="F19" i="10" s="1"/>
  <c r="C18" i="10"/>
  <c r="F18" i="10" s="1"/>
  <c r="C16" i="10"/>
  <c r="F16" i="10" s="1"/>
  <c r="C15" i="10"/>
  <c r="F15" i="10" s="1"/>
  <c r="C14" i="10"/>
  <c r="F14" i="10" s="1"/>
  <c r="C13" i="10"/>
  <c r="F13" i="10" s="1"/>
  <c r="F12" i="10"/>
  <c r="C11" i="10"/>
  <c r="F11" i="10" s="1"/>
  <c r="C10" i="10"/>
  <c r="F10" i="10" s="1"/>
  <c r="B5" i="10"/>
  <c r="B4" i="10"/>
  <c r="C20" i="8"/>
  <c r="C17" i="8"/>
  <c r="C18" i="8"/>
  <c r="C19" i="8"/>
  <c r="C16" i="8"/>
  <c r="C15" i="8"/>
  <c r="K2" i="7"/>
  <c r="K4" i="7"/>
  <c r="K5" i="7"/>
  <c r="K6" i="7"/>
  <c r="J2" i="9" s="1"/>
  <c r="K7" i="7"/>
  <c r="H13" i="7"/>
  <c r="H14" i="7"/>
  <c r="H15" i="7"/>
  <c r="H16" i="7"/>
  <c r="H17" i="7"/>
  <c r="H18" i="7"/>
  <c r="H19" i="7"/>
  <c r="H20" i="7"/>
  <c r="H21" i="7"/>
  <c r="H22" i="7"/>
  <c r="H23" i="7"/>
  <c r="H24" i="7"/>
  <c r="H25" i="7"/>
  <c r="H26" i="7"/>
  <c r="H27" i="7"/>
  <c r="H42" i="7"/>
  <c r="H43" i="7"/>
  <c r="H44" i="7"/>
  <c r="H45" i="7"/>
  <c r="H46" i="7"/>
  <c r="H47" i="7"/>
  <c r="H48" i="7"/>
  <c r="H49" i="7"/>
  <c r="H12" i="7"/>
  <c r="J9" i="9" l="1"/>
  <c r="K9" i="9" s="1"/>
  <c r="J13" i="9"/>
  <c r="K13" i="9" s="1"/>
  <c r="J17" i="9"/>
  <c r="K17" i="9" s="1"/>
  <c r="J20" i="9"/>
  <c r="K20" i="9" s="1"/>
  <c r="J29" i="9"/>
  <c r="K29" i="9" s="1"/>
  <c r="J33" i="9"/>
  <c r="K33" i="9" s="1"/>
  <c r="J35" i="9"/>
  <c r="K35" i="9" s="1"/>
  <c r="J39" i="9"/>
  <c r="K39" i="9" s="1"/>
  <c r="J43" i="9"/>
  <c r="K43" i="9" s="1"/>
  <c r="J46" i="9"/>
  <c r="K46" i="9" s="1"/>
  <c r="J47" i="9"/>
  <c r="K47" i="9" s="1"/>
  <c r="J7" i="9"/>
  <c r="K7" i="9" s="1"/>
  <c r="J11" i="9"/>
  <c r="K11" i="9" s="1"/>
  <c r="J15" i="9"/>
  <c r="K15" i="9" s="1"/>
  <c r="J22" i="9"/>
  <c r="K22" i="9" s="1"/>
  <c r="J26" i="9"/>
  <c r="K26" i="9" s="1"/>
  <c r="J27" i="9"/>
  <c r="K27" i="9" s="1"/>
  <c r="J31" i="9"/>
  <c r="K31" i="9" s="1"/>
  <c r="J32" i="9"/>
  <c r="K32" i="9" s="1"/>
  <c r="J37" i="9"/>
  <c r="K37" i="9" s="1"/>
  <c r="J41" i="9"/>
  <c r="K41" i="9" s="1"/>
  <c r="J8" i="9"/>
  <c r="K8" i="9" s="1"/>
  <c r="J12" i="9"/>
  <c r="K12" i="9" s="1"/>
  <c r="J16" i="9"/>
  <c r="K16" i="9" s="1"/>
  <c r="J21" i="9"/>
  <c r="K21" i="9" s="1"/>
  <c r="J25" i="9"/>
  <c r="K25" i="9" s="1"/>
  <c r="J30" i="9"/>
  <c r="K30" i="9" s="1"/>
  <c r="J34" i="9"/>
  <c r="K34" i="9" s="1"/>
  <c r="J38" i="9"/>
  <c r="K38" i="9" s="1"/>
  <c r="J42" i="9"/>
  <c r="K42" i="9" s="1"/>
  <c r="J10" i="9"/>
  <c r="K10" i="9" s="1"/>
  <c r="J19" i="9"/>
  <c r="K19" i="9" s="1"/>
  <c r="J28" i="9"/>
  <c r="K28" i="9" s="1"/>
  <c r="J40" i="9"/>
  <c r="K40" i="9" s="1"/>
  <c r="J49" i="9"/>
  <c r="K49" i="9" s="1"/>
  <c r="J57" i="9"/>
  <c r="K57" i="9" s="1"/>
  <c r="J60" i="9"/>
  <c r="K60" i="9" s="1"/>
  <c r="J64" i="9"/>
  <c r="K64" i="9" s="1"/>
  <c r="J23" i="9"/>
  <c r="K23" i="9" s="1"/>
  <c r="J36" i="9"/>
  <c r="K36" i="9" s="1"/>
  <c r="J51" i="9"/>
  <c r="K51" i="9" s="1"/>
  <c r="J14" i="9"/>
  <c r="K14" i="9" s="1"/>
  <c r="J24" i="9"/>
  <c r="K24" i="9" s="1"/>
  <c r="J44" i="9"/>
  <c r="K44" i="9" s="1"/>
  <c r="J48" i="9"/>
  <c r="K48" i="9" s="1"/>
  <c r="J54" i="9"/>
  <c r="K54" i="9" s="1"/>
  <c r="J55" i="9"/>
  <c r="K55" i="9" s="1"/>
  <c r="J56" i="9"/>
  <c r="K56" i="9" s="1"/>
  <c r="J61" i="9"/>
  <c r="K61" i="9" s="1"/>
  <c r="J65" i="9"/>
  <c r="K65" i="9" s="1"/>
  <c r="J50" i="9"/>
  <c r="K50" i="9" s="1"/>
  <c r="J58" i="9"/>
  <c r="K58" i="9" s="1"/>
  <c r="J18" i="9"/>
  <c r="K18" i="9" s="1"/>
  <c r="J53" i="9"/>
  <c r="K53" i="9" s="1"/>
  <c r="J62" i="9"/>
  <c r="K62" i="9" s="1"/>
  <c r="J66" i="9"/>
  <c r="K66" i="9" s="1"/>
  <c r="J45" i="9"/>
  <c r="K45" i="9" s="1"/>
  <c r="J52" i="9"/>
  <c r="K52" i="9" s="1"/>
  <c r="J59" i="9"/>
  <c r="K59" i="9" s="1"/>
  <c r="J63" i="9"/>
  <c r="K63" i="9" s="1"/>
  <c r="L2" i="9"/>
  <c r="J3" i="9"/>
  <c r="K3" i="9" s="1"/>
  <c r="J6" i="9"/>
  <c r="K6" i="9" s="1"/>
  <c r="J4" i="9"/>
  <c r="K4" i="9" s="1"/>
  <c r="J5" i="9"/>
  <c r="K5" i="9" s="1"/>
  <c r="F59" i="10"/>
  <c r="F50" i="10"/>
  <c r="F17" i="10"/>
  <c r="F25" i="10"/>
  <c r="F34" i="10"/>
  <c r="F42" i="10"/>
  <c r="L22" i="7"/>
  <c r="L23" i="7"/>
  <c r="L24" i="7"/>
  <c r="L25" i="7"/>
  <c r="L26" i="7"/>
  <c r="L27" i="7"/>
  <c r="L42" i="7"/>
  <c r="L43" i="7"/>
  <c r="L44" i="7"/>
  <c r="J2" i="7"/>
  <c r="L8" i="9" l="1"/>
  <c r="M8" i="9" s="1"/>
  <c r="L12" i="9"/>
  <c r="M12" i="9" s="1"/>
  <c r="L16" i="9"/>
  <c r="M16" i="9" s="1"/>
  <c r="L21" i="9"/>
  <c r="M21" i="9" s="1"/>
  <c r="L25" i="9"/>
  <c r="M25" i="9" s="1"/>
  <c r="L30" i="9"/>
  <c r="M30" i="9" s="1"/>
  <c r="L34" i="9"/>
  <c r="M34" i="9" s="1"/>
  <c r="L38" i="9"/>
  <c r="M38" i="9" s="1"/>
  <c r="L42" i="9"/>
  <c r="M42" i="9" s="1"/>
  <c r="L10" i="9"/>
  <c r="M10" i="9" s="1"/>
  <c r="L14" i="9"/>
  <c r="M14" i="9" s="1"/>
  <c r="L18" i="9"/>
  <c r="M18" i="9" s="1"/>
  <c r="L19" i="9"/>
  <c r="M19" i="9" s="1"/>
  <c r="L23" i="9"/>
  <c r="M23" i="9" s="1"/>
  <c r="L24" i="9"/>
  <c r="M24" i="9" s="1"/>
  <c r="L28" i="9"/>
  <c r="M28" i="9" s="1"/>
  <c r="L36" i="9"/>
  <c r="M36" i="9" s="1"/>
  <c r="L40" i="9"/>
  <c r="M40" i="9" s="1"/>
  <c r="L44" i="9"/>
  <c r="M44" i="9" s="1"/>
  <c r="L45" i="9"/>
  <c r="M45" i="9" s="1"/>
  <c r="L7" i="9"/>
  <c r="M7" i="9" s="1"/>
  <c r="L11" i="9"/>
  <c r="M11" i="9" s="1"/>
  <c r="L15" i="9"/>
  <c r="M15" i="9" s="1"/>
  <c r="L22" i="9"/>
  <c r="M22" i="9" s="1"/>
  <c r="L26" i="9"/>
  <c r="M26" i="9" s="1"/>
  <c r="L27" i="9"/>
  <c r="M27" i="9" s="1"/>
  <c r="L31" i="9"/>
  <c r="M31" i="9" s="1"/>
  <c r="L32" i="9"/>
  <c r="M32" i="9" s="1"/>
  <c r="L37" i="9"/>
  <c r="M37" i="9" s="1"/>
  <c r="L41" i="9"/>
  <c r="M41" i="9" s="1"/>
  <c r="L17" i="9"/>
  <c r="M17" i="9" s="1"/>
  <c r="L50" i="9"/>
  <c r="M50" i="9" s="1"/>
  <c r="L51" i="9"/>
  <c r="M51" i="9" s="1"/>
  <c r="L52" i="9"/>
  <c r="M52" i="9" s="1"/>
  <c r="L58" i="9"/>
  <c r="M58" i="9" s="1"/>
  <c r="L62" i="9"/>
  <c r="M62" i="9" s="1"/>
  <c r="L66" i="9"/>
  <c r="M66" i="9" s="1"/>
  <c r="L47" i="9"/>
  <c r="M47" i="9" s="1"/>
  <c r="L61" i="9"/>
  <c r="M61" i="9" s="1"/>
  <c r="L33" i="9"/>
  <c r="M33" i="9" s="1"/>
  <c r="L35" i="9"/>
  <c r="M35" i="9" s="1"/>
  <c r="L46" i="9"/>
  <c r="M46" i="9" s="1"/>
  <c r="L49" i="9"/>
  <c r="M49" i="9" s="1"/>
  <c r="L57" i="9"/>
  <c r="M57" i="9" s="1"/>
  <c r="L59" i="9"/>
  <c r="M59" i="9" s="1"/>
  <c r="L63" i="9"/>
  <c r="M63" i="9" s="1"/>
  <c r="L13" i="9"/>
  <c r="M13" i="9" s="1"/>
  <c r="L43" i="9"/>
  <c r="M43" i="9" s="1"/>
  <c r="L53" i="9"/>
  <c r="M53" i="9" s="1"/>
  <c r="L9" i="9"/>
  <c r="M9" i="9" s="1"/>
  <c r="L20" i="9"/>
  <c r="M20" i="9" s="1"/>
  <c r="L29" i="9"/>
  <c r="M29" i="9" s="1"/>
  <c r="L39" i="9"/>
  <c r="M39" i="9" s="1"/>
  <c r="L48" i="9"/>
  <c r="M48" i="9" s="1"/>
  <c r="L54" i="9"/>
  <c r="M54" i="9" s="1"/>
  <c r="L55" i="9"/>
  <c r="M55" i="9" s="1"/>
  <c r="L56" i="9"/>
  <c r="M56" i="9" s="1"/>
  <c r="L60" i="9"/>
  <c r="M60" i="9" s="1"/>
  <c r="L64" i="9"/>
  <c r="M64" i="9" s="1"/>
  <c r="L65" i="9"/>
  <c r="M65" i="9" s="1"/>
  <c r="L6" i="9"/>
  <c r="M6" i="9" s="1"/>
  <c r="L5" i="9"/>
  <c r="M5" i="9" s="1"/>
  <c r="L3" i="9"/>
  <c r="M3" i="9" s="1"/>
  <c r="L4" i="9"/>
  <c r="M4" i="9" s="1"/>
  <c r="H2" i="9"/>
  <c r="F2" i="9"/>
  <c r="D2" i="9"/>
  <c r="B2" i="9"/>
  <c r="D10" i="9" l="1"/>
  <c r="E10" i="9" s="1"/>
  <c r="D14" i="9"/>
  <c r="E14" i="9" s="1"/>
  <c r="D18" i="9"/>
  <c r="E18" i="9" s="1"/>
  <c r="D20" i="9"/>
  <c r="E20" i="9" s="1"/>
  <c r="D24" i="9"/>
  <c r="E24" i="9" s="1"/>
  <c r="D25" i="9"/>
  <c r="E25" i="9" s="1"/>
  <c r="D29" i="9"/>
  <c r="E29" i="9" s="1"/>
  <c r="D30" i="9"/>
  <c r="E30" i="9" s="1"/>
  <c r="D34" i="9"/>
  <c r="E34" i="9" s="1"/>
  <c r="D36" i="9"/>
  <c r="E36" i="9" s="1"/>
  <c r="D40" i="9"/>
  <c r="E40" i="9" s="1"/>
  <c r="D44" i="9"/>
  <c r="E44" i="9" s="1"/>
  <c r="D47" i="9"/>
  <c r="E47" i="9" s="1"/>
  <c r="D8" i="9"/>
  <c r="E8" i="9" s="1"/>
  <c r="D12" i="9"/>
  <c r="E12" i="9" s="1"/>
  <c r="D16" i="9"/>
  <c r="E16" i="9" s="1"/>
  <c r="D27" i="9"/>
  <c r="E27" i="9" s="1"/>
  <c r="D31" i="9"/>
  <c r="E31" i="9" s="1"/>
  <c r="D38" i="9"/>
  <c r="E38" i="9" s="1"/>
  <c r="D42" i="9"/>
  <c r="E42" i="9" s="1"/>
  <c r="D9" i="9"/>
  <c r="E9" i="9" s="1"/>
  <c r="D13" i="9"/>
  <c r="E13" i="9" s="1"/>
  <c r="D17" i="9"/>
  <c r="E17" i="9" s="1"/>
  <c r="D21" i="9"/>
  <c r="E21" i="9" s="1"/>
  <c r="D22" i="9"/>
  <c r="E22" i="9" s="1"/>
  <c r="D26" i="9"/>
  <c r="E26" i="9" s="1"/>
  <c r="D35" i="9"/>
  <c r="E35" i="9" s="1"/>
  <c r="D39" i="9"/>
  <c r="E39" i="9" s="1"/>
  <c r="D43" i="9"/>
  <c r="E43" i="9" s="1"/>
  <c r="D48" i="9"/>
  <c r="E48" i="9" s="1"/>
  <c r="D7" i="9"/>
  <c r="E7" i="9" s="1"/>
  <c r="D33" i="9"/>
  <c r="E33" i="9" s="1"/>
  <c r="D37" i="9"/>
  <c r="E37" i="9" s="1"/>
  <c r="D46" i="9"/>
  <c r="E46" i="9" s="1"/>
  <c r="D49" i="9"/>
  <c r="E49" i="9" s="1"/>
  <c r="D50" i="9"/>
  <c r="E50" i="9" s="1"/>
  <c r="D56" i="9"/>
  <c r="E56" i="9" s="1"/>
  <c r="D57" i="9"/>
  <c r="E57" i="9" s="1"/>
  <c r="D58" i="9"/>
  <c r="E58" i="9" s="1"/>
  <c r="D60" i="9"/>
  <c r="E60" i="9" s="1"/>
  <c r="D64" i="9"/>
  <c r="E64" i="9" s="1"/>
  <c r="D59" i="9"/>
  <c r="E59" i="9" s="1"/>
  <c r="D63" i="9"/>
  <c r="E63" i="9" s="1"/>
  <c r="D11" i="9"/>
  <c r="E11" i="9" s="1"/>
  <c r="D41" i="9"/>
  <c r="E41" i="9" s="1"/>
  <c r="D55" i="9"/>
  <c r="E55" i="9" s="1"/>
  <c r="D61" i="9"/>
  <c r="E61" i="9" s="1"/>
  <c r="D65" i="9"/>
  <c r="E65" i="9" s="1"/>
  <c r="D19" i="9"/>
  <c r="E19" i="9" s="1"/>
  <c r="D15" i="9"/>
  <c r="E15" i="9" s="1"/>
  <c r="D23" i="9"/>
  <c r="E23" i="9" s="1"/>
  <c r="D32" i="9"/>
  <c r="E32" i="9" s="1"/>
  <c r="D45" i="9"/>
  <c r="E45" i="9" s="1"/>
  <c r="D52" i="9"/>
  <c r="E52" i="9" s="1"/>
  <c r="D53" i="9"/>
  <c r="E53" i="9" s="1"/>
  <c r="D54" i="9"/>
  <c r="E54" i="9" s="1"/>
  <c r="D62" i="9"/>
  <c r="E62" i="9" s="1"/>
  <c r="D66" i="9"/>
  <c r="E66" i="9" s="1"/>
  <c r="D28" i="9"/>
  <c r="E28" i="9" s="1"/>
  <c r="D51" i="9"/>
  <c r="E51" i="9" s="1"/>
  <c r="B7" i="9"/>
  <c r="C7" i="9" s="1"/>
  <c r="B11" i="9"/>
  <c r="C11" i="9" s="1"/>
  <c r="B15" i="9"/>
  <c r="C15" i="9" s="1"/>
  <c r="B19" i="9"/>
  <c r="C19" i="9" s="1"/>
  <c r="B23" i="9"/>
  <c r="C23" i="9" s="1"/>
  <c r="B28" i="9"/>
  <c r="C28" i="9" s="1"/>
  <c r="B32" i="9"/>
  <c r="C32" i="9" s="1"/>
  <c r="B33" i="9"/>
  <c r="C33" i="9" s="1"/>
  <c r="B37" i="9"/>
  <c r="C37" i="9" s="1"/>
  <c r="B41" i="9"/>
  <c r="C41" i="9" s="1"/>
  <c r="B45" i="9"/>
  <c r="C45" i="9" s="1"/>
  <c r="B46" i="9"/>
  <c r="C46" i="9" s="1"/>
  <c r="B9" i="9"/>
  <c r="C9" i="9" s="1"/>
  <c r="B13" i="9"/>
  <c r="C13" i="9" s="1"/>
  <c r="B17" i="9"/>
  <c r="C17" i="9" s="1"/>
  <c r="B21" i="9"/>
  <c r="C21" i="9" s="1"/>
  <c r="B22" i="9"/>
  <c r="C22" i="9" s="1"/>
  <c r="B26" i="9"/>
  <c r="C26" i="9" s="1"/>
  <c r="B35" i="9"/>
  <c r="C35" i="9" s="1"/>
  <c r="B39" i="9"/>
  <c r="C39" i="9" s="1"/>
  <c r="B43" i="9"/>
  <c r="C43" i="9" s="1"/>
  <c r="B48" i="9"/>
  <c r="C48" i="9" s="1"/>
  <c r="B10" i="9"/>
  <c r="C10" i="9" s="1"/>
  <c r="B14" i="9"/>
  <c r="C14" i="9" s="1"/>
  <c r="B18" i="9"/>
  <c r="C18" i="9" s="1"/>
  <c r="B20" i="9"/>
  <c r="C20" i="9" s="1"/>
  <c r="B24" i="9"/>
  <c r="C24" i="9" s="1"/>
  <c r="B25" i="9"/>
  <c r="C25" i="9" s="1"/>
  <c r="B29" i="9"/>
  <c r="C29" i="9" s="1"/>
  <c r="B30" i="9"/>
  <c r="C30" i="9" s="1"/>
  <c r="B34" i="9"/>
  <c r="C34" i="9" s="1"/>
  <c r="B36" i="9"/>
  <c r="C36" i="9" s="1"/>
  <c r="B40" i="9"/>
  <c r="C40" i="9" s="1"/>
  <c r="B44" i="9"/>
  <c r="C44" i="9" s="1"/>
  <c r="B47" i="9"/>
  <c r="C47" i="9" s="1"/>
  <c r="B16" i="9"/>
  <c r="C16" i="9" s="1"/>
  <c r="B31" i="9"/>
  <c r="C31" i="9" s="1"/>
  <c r="B55" i="9"/>
  <c r="C55" i="9" s="1"/>
  <c r="B62" i="9"/>
  <c r="C62" i="9" s="1"/>
  <c r="B66" i="9"/>
  <c r="C66" i="9" s="1"/>
  <c r="B50" i="9"/>
  <c r="C50" i="9" s="1"/>
  <c r="B58" i="9"/>
  <c r="C58" i="9" s="1"/>
  <c r="B65" i="9"/>
  <c r="C65" i="9" s="1"/>
  <c r="B27" i="9"/>
  <c r="C27" i="9" s="1"/>
  <c r="B52" i="9"/>
  <c r="C52" i="9" s="1"/>
  <c r="B53" i="9"/>
  <c r="C53" i="9" s="1"/>
  <c r="B54" i="9"/>
  <c r="C54" i="9" s="1"/>
  <c r="B63" i="9"/>
  <c r="C63" i="9" s="1"/>
  <c r="B12" i="9"/>
  <c r="C12" i="9" s="1"/>
  <c r="B42" i="9"/>
  <c r="C42" i="9" s="1"/>
  <c r="B49" i="9"/>
  <c r="C49" i="9" s="1"/>
  <c r="B57" i="9"/>
  <c r="C57" i="9" s="1"/>
  <c r="B8" i="9"/>
  <c r="C8" i="9" s="1"/>
  <c r="B38" i="9"/>
  <c r="C38" i="9" s="1"/>
  <c r="B51" i="9"/>
  <c r="C51" i="9" s="1"/>
  <c r="B59" i="9"/>
  <c r="C59" i="9" s="1"/>
  <c r="B60" i="9"/>
  <c r="C60" i="9" s="1"/>
  <c r="B64" i="9"/>
  <c r="C64" i="9" s="1"/>
  <c r="B56" i="9"/>
  <c r="C56" i="9" s="1"/>
  <c r="B61" i="9"/>
  <c r="C61" i="9" s="1"/>
  <c r="F8" i="9"/>
  <c r="G8" i="9" s="1"/>
  <c r="F12" i="9"/>
  <c r="G12" i="9" s="1"/>
  <c r="F16" i="9"/>
  <c r="G16" i="9" s="1"/>
  <c r="F21" i="9"/>
  <c r="G21" i="9" s="1"/>
  <c r="F22" i="9"/>
  <c r="G22" i="9" s="1"/>
  <c r="F26" i="9"/>
  <c r="G26" i="9" s="1"/>
  <c r="F27" i="9"/>
  <c r="G27" i="9" s="1"/>
  <c r="F31" i="9"/>
  <c r="G31" i="9" s="1"/>
  <c r="F38" i="9"/>
  <c r="G38" i="9" s="1"/>
  <c r="F42" i="9"/>
  <c r="G42" i="9" s="1"/>
  <c r="F10" i="9"/>
  <c r="G10" i="9" s="1"/>
  <c r="F14" i="9"/>
  <c r="G14" i="9" s="1"/>
  <c r="F18" i="9"/>
  <c r="G18" i="9" s="1"/>
  <c r="F24" i="9"/>
  <c r="G24" i="9" s="1"/>
  <c r="F28" i="9"/>
  <c r="G28" i="9" s="1"/>
  <c r="F33" i="9"/>
  <c r="G33" i="9" s="1"/>
  <c r="F36" i="9"/>
  <c r="G36" i="9" s="1"/>
  <c r="F40" i="9"/>
  <c r="G40" i="9" s="1"/>
  <c r="F44" i="9"/>
  <c r="G44" i="9" s="1"/>
  <c r="F45" i="9"/>
  <c r="G45" i="9" s="1"/>
  <c r="F46" i="9"/>
  <c r="G46" i="9" s="1"/>
  <c r="F47" i="9"/>
  <c r="G47" i="9" s="1"/>
  <c r="F7" i="9"/>
  <c r="G7" i="9" s="1"/>
  <c r="F11" i="9"/>
  <c r="G11" i="9" s="1"/>
  <c r="F15" i="9"/>
  <c r="G15" i="9" s="1"/>
  <c r="F19" i="9"/>
  <c r="G19" i="9" s="1"/>
  <c r="F23" i="9"/>
  <c r="G23" i="9" s="1"/>
  <c r="F32" i="9"/>
  <c r="G32" i="9" s="1"/>
  <c r="F37" i="9"/>
  <c r="G37" i="9" s="1"/>
  <c r="F41" i="9"/>
  <c r="G41" i="9" s="1"/>
  <c r="F35" i="9"/>
  <c r="G35" i="9" s="1"/>
  <c r="F48" i="9"/>
  <c r="G48" i="9" s="1"/>
  <c r="F52" i="9"/>
  <c r="G52" i="9" s="1"/>
  <c r="F63" i="9"/>
  <c r="G63" i="9" s="1"/>
  <c r="F17" i="9"/>
  <c r="G17" i="9" s="1"/>
  <c r="F30" i="9"/>
  <c r="G30" i="9" s="1"/>
  <c r="F53" i="9"/>
  <c r="G53" i="9" s="1"/>
  <c r="F66" i="9"/>
  <c r="G66" i="9" s="1"/>
  <c r="F9" i="9"/>
  <c r="G9" i="9" s="1"/>
  <c r="F20" i="9"/>
  <c r="G20" i="9" s="1"/>
  <c r="F29" i="9"/>
  <c r="G29" i="9" s="1"/>
  <c r="F39" i="9"/>
  <c r="G39" i="9" s="1"/>
  <c r="F49" i="9"/>
  <c r="G49" i="9" s="1"/>
  <c r="F50" i="9"/>
  <c r="G50" i="9" s="1"/>
  <c r="F51" i="9"/>
  <c r="G51" i="9" s="1"/>
  <c r="F57" i="9"/>
  <c r="G57" i="9" s="1"/>
  <c r="F58" i="9"/>
  <c r="G58" i="9" s="1"/>
  <c r="F59" i="9"/>
  <c r="G59" i="9" s="1"/>
  <c r="F60" i="9"/>
  <c r="G60" i="9" s="1"/>
  <c r="F64" i="9"/>
  <c r="G64" i="9" s="1"/>
  <c r="F55" i="9"/>
  <c r="G55" i="9" s="1"/>
  <c r="F13" i="9"/>
  <c r="G13" i="9" s="1"/>
  <c r="F25" i="9"/>
  <c r="G25" i="9" s="1"/>
  <c r="F34" i="9"/>
  <c r="G34" i="9" s="1"/>
  <c r="F43" i="9"/>
  <c r="G43" i="9" s="1"/>
  <c r="F56" i="9"/>
  <c r="G56" i="9" s="1"/>
  <c r="F61" i="9"/>
  <c r="G61" i="9" s="1"/>
  <c r="F65" i="9"/>
  <c r="G65" i="9" s="1"/>
  <c r="F54" i="9"/>
  <c r="G54" i="9" s="1"/>
  <c r="F62" i="9"/>
  <c r="G62" i="9" s="1"/>
  <c r="H7" i="9"/>
  <c r="I7" i="9" s="1"/>
  <c r="H11" i="9"/>
  <c r="I11" i="9" s="1"/>
  <c r="H15" i="9"/>
  <c r="I15" i="9" s="1"/>
  <c r="H19" i="9"/>
  <c r="I19" i="9" s="1"/>
  <c r="H23" i="9"/>
  <c r="I23" i="9" s="1"/>
  <c r="H32" i="9"/>
  <c r="I32" i="9" s="1"/>
  <c r="H37" i="9"/>
  <c r="I37" i="9" s="1"/>
  <c r="H41" i="9"/>
  <c r="I41" i="9" s="1"/>
  <c r="H9" i="9"/>
  <c r="I9" i="9" s="1"/>
  <c r="H13" i="9"/>
  <c r="I13" i="9" s="1"/>
  <c r="H17" i="9"/>
  <c r="I17" i="9" s="1"/>
  <c r="H20" i="9"/>
  <c r="I20" i="9" s="1"/>
  <c r="H25" i="9"/>
  <c r="I25" i="9" s="1"/>
  <c r="H29" i="9"/>
  <c r="I29" i="9" s="1"/>
  <c r="H30" i="9"/>
  <c r="I30" i="9" s="1"/>
  <c r="H34" i="9"/>
  <c r="I34" i="9" s="1"/>
  <c r="H35" i="9"/>
  <c r="I35" i="9" s="1"/>
  <c r="H39" i="9"/>
  <c r="I39" i="9" s="1"/>
  <c r="H43" i="9"/>
  <c r="I43" i="9" s="1"/>
  <c r="H48" i="9"/>
  <c r="I48" i="9" s="1"/>
  <c r="H10" i="9"/>
  <c r="I10" i="9" s="1"/>
  <c r="H14" i="9"/>
  <c r="I14" i="9" s="1"/>
  <c r="H18" i="9"/>
  <c r="I18" i="9" s="1"/>
  <c r="H24" i="9"/>
  <c r="I24" i="9" s="1"/>
  <c r="H28" i="9"/>
  <c r="I28" i="9" s="1"/>
  <c r="H33" i="9"/>
  <c r="I33" i="9" s="1"/>
  <c r="H36" i="9"/>
  <c r="I36" i="9" s="1"/>
  <c r="H40" i="9"/>
  <c r="I40" i="9" s="1"/>
  <c r="H44" i="9"/>
  <c r="I44" i="9" s="1"/>
  <c r="H45" i="9"/>
  <c r="I45" i="9" s="1"/>
  <c r="H46" i="9"/>
  <c r="I46" i="9" s="1"/>
  <c r="H47" i="9"/>
  <c r="I47" i="9" s="1"/>
  <c r="H12" i="9"/>
  <c r="I12" i="9" s="1"/>
  <c r="H26" i="9"/>
  <c r="I26" i="9" s="1"/>
  <c r="H42" i="9"/>
  <c r="I42" i="9" s="1"/>
  <c r="H53" i="9"/>
  <c r="I53" i="9" s="1"/>
  <c r="H54" i="9"/>
  <c r="I54" i="9" s="1"/>
  <c r="H55" i="9"/>
  <c r="I55" i="9" s="1"/>
  <c r="H61" i="9"/>
  <c r="I61" i="9" s="1"/>
  <c r="H65" i="9"/>
  <c r="I65" i="9" s="1"/>
  <c r="H56" i="9"/>
  <c r="I56" i="9" s="1"/>
  <c r="H60" i="9"/>
  <c r="I60" i="9" s="1"/>
  <c r="H16" i="9"/>
  <c r="I16" i="9" s="1"/>
  <c r="H22" i="9"/>
  <c r="I22" i="9" s="1"/>
  <c r="H31" i="9"/>
  <c r="I31" i="9" s="1"/>
  <c r="H52" i="9"/>
  <c r="I52" i="9" s="1"/>
  <c r="H62" i="9"/>
  <c r="I62" i="9" s="1"/>
  <c r="H66" i="9"/>
  <c r="I66" i="9" s="1"/>
  <c r="H38" i="9"/>
  <c r="I38" i="9" s="1"/>
  <c r="H27" i="9"/>
  <c r="I27" i="9" s="1"/>
  <c r="H49" i="9"/>
  <c r="I49" i="9" s="1"/>
  <c r="H50" i="9"/>
  <c r="I50" i="9" s="1"/>
  <c r="H51" i="9"/>
  <c r="I51" i="9" s="1"/>
  <c r="H57" i="9"/>
  <c r="I57" i="9" s="1"/>
  <c r="H58" i="9"/>
  <c r="I58" i="9" s="1"/>
  <c r="H59" i="9"/>
  <c r="I59" i="9" s="1"/>
  <c r="H63" i="9"/>
  <c r="I63" i="9" s="1"/>
  <c r="H8" i="9"/>
  <c r="I8" i="9" s="1"/>
  <c r="H21" i="9"/>
  <c r="I21" i="9" s="1"/>
  <c r="H64" i="9"/>
  <c r="I64" i="9" s="1"/>
  <c r="D4" i="9"/>
  <c r="E4" i="9" s="1"/>
  <c r="D5" i="9"/>
  <c r="E5" i="9" s="1"/>
  <c r="D6" i="9"/>
  <c r="E6" i="9" s="1"/>
  <c r="D3" i="9"/>
  <c r="E3" i="9" s="1"/>
  <c r="F5" i="9"/>
  <c r="G5" i="9" s="1"/>
  <c r="F3" i="9"/>
  <c r="G3" i="9" s="1"/>
  <c r="F4" i="9"/>
  <c r="G4" i="9" s="1"/>
  <c r="F6" i="9"/>
  <c r="G6" i="9" s="1"/>
  <c r="B4" i="9"/>
  <c r="C4" i="9" s="1"/>
  <c r="B3" i="9"/>
  <c r="C3" i="9" s="1"/>
  <c r="B5" i="9"/>
  <c r="C5" i="9" s="1"/>
  <c r="B6" i="9"/>
  <c r="C6" i="9" s="1"/>
  <c r="H6" i="9"/>
  <c r="I6" i="9" s="1"/>
  <c r="H5" i="9"/>
  <c r="I5" i="9" s="1"/>
  <c r="H3" i="9"/>
  <c r="I3" i="9" s="1"/>
  <c r="H4" i="9"/>
  <c r="I4" i="9" s="1"/>
  <c r="L13" i="7"/>
  <c r="L14" i="7"/>
  <c r="L15" i="7"/>
  <c r="L16" i="7"/>
  <c r="L17" i="7"/>
  <c r="L18" i="7"/>
  <c r="L19" i="7"/>
  <c r="L20" i="7"/>
  <c r="L21" i="7"/>
  <c r="L45" i="7"/>
  <c r="L46" i="7"/>
  <c r="L47" i="7"/>
  <c r="L48" i="7"/>
  <c r="L49" i="7"/>
  <c r="I70" i="9" l="1"/>
  <c r="G70" i="9"/>
  <c r="E70" i="9"/>
  <c r="E69" i="9"/>
  <c r="E72" i="9"/>
  <c r="G69" i="9"/>
  <c r="I73" i="9"/>
  <c r="E74" i="9"/>
  <c r="E73" i="9"/>
  <c r="I69" i="9"/>
  <c r="G71" i="9"/>
  <c r="E75" i="9"/>
  <c r="C74" i="9"/>
  <c r="C70" i="9"/>
  <c r="C75" i="9"/>
  <c r="C73" i="9"/>
  <c r="C71" i="9"/>
  <c r="I71" i="9"/>
  <c r="G73" i="9"/>
  <c r="G74" i="9"/>
  <c r="G75" i="9"/>
  <c r="G72" i="9"/>
  <c r="E71" i="9"/>
  <c r="C69" i="9"/>
  <c r="C72" i="9"/>
  <c r="L12" i="7"/>
  <c r="I74" i="9" l="1"/>
  <c r="I72" i="9"/>
  <c r="I75" i="9"/>
  <c r="L50" i="7"/>
  <c r="D3" i="7"/>
  <c r="D4" i="7"/>
  <c r="D2" i="7"/>
  <c r="D1" i="7"/>
  <c r="F33" i="1" l="1"/>
  <c r="F58" i="1"/>
  <c r="F55" i="1"/>
  <c r="F54" i="1"/>
  <c r="F53" i="1"/>
  <c r="F52" i="1"/>
  <c r="F51" i="1"/>
  <c r="F49" i="1"/>
  <c r="F48" i="1"/>
  <c r="F47" i="1"/>
  <c r="F46" i="1"/>
  <c r="F45" i="1"/>
  <c r="F44" i="1"/>
  <c r="F43" i="1"/>
  <c r="F41" i="1"/>
  <c r="F40" i="1"/>
  <c r="F39" i="1"/>
  <c r="F38" i="1"/>
  <c r="F37" i="1"/>
  <c r="F36" i="1"/>
  <c r="F35" i="1"/>
  <c r="F32" i="1"/>
  <c r="F31" i="1"/>
  <c r="F30" i="1"/>
  <c r="F29" i="1"/>
  <c r="F28" i="1"/>
  <c r="F27" i="1"/>
  <c r="F26" i="1"/>
  <c r="F57" i="1"/>
  <c r="F56" i="1"/>
  <c r="F20" i="1"/>
  <c r="F21" i="1"/>
  <c r="F22" i="1"/>
  <c r="F23" i="1"/>
  <c r="F24" i="1"/>
  <c r="F19" i="1"/>
  <c r="F18" i="1"/>
  <c r="F13" i="1"/>
  <c r="F14" i="1"/>
  <c r="F15" i="1"/>
  <c r="F16" i="1"/>
  <c r="F12" i="1"/>
  <c r="F11" i="1"/>
  <c r="F10" i="1"/>
  <c r="F42" i="1" l="1"/>
  <c r="F50" i="1"/>
  <c r="F59" i="1"/>
  <c r="B5" i="1"/>
  <c r="B4" i="11" s="1"/>
  <c r="B4" i="1"/>
  <c r="B3" i="11" s="1"/>
  <c r="F50" i="7"/>
  <c r="J4" i="7" l="1"/>
  <c r="J8" i="7"/>
  <c r="J5" i="7"/>
  <c r="J6" i="7"/>
  <c r="G3" i="7"/>
  <c r="J3" i="7"/>
  <c r="J7" i="7"/>
  <c r="F17" i="1"/>
  <c r="H50" i="7"/>
  <c r="F34" i="1"/>
  <c r="E53" i="3"/>
  <c r="B4" i="3"/>
  <c r="B3" i="3"/>
  <c r="F25" i="1" l="1"/>
  <c r="G50" i="7"/>
  <c r="G2" i="7"/>
  <c r="J9" i="7" l="1"/>
  <c r="L4" i="7" l="1"/>
  <c r="L5" i="7"/>
  <c r="L6" i="7"/>
  <c r="L7" i="7"/>
  <c r="K69" i="9"/>
  <c r="K73" i="9"/>
  <c r="K71" i="9"/>
  <c r="K74" i="9"/>
  <c r="K72" i="9"/>
  <c r="K75" i="9"/>
  <c r="K70" i="9"/>
  <c r="L2" i="7"/>
  <c r="L3" i="7"/>
  <c r="M70" i="9" l="1"/>
  <c r="M74" i="9"/>
  <c r="M72" i="9" l="1"/>
  <c r="M75" i="9"/>
  <c r="M69" i="9"/>
  <c r="M73" i="9"/>
  <c r="M71" i="9"/>
</calcChain>
</file>

<file path=xl/comments1.xml><?xml version="1.0" encoding="utf-8"?>
<comments xmlns="http://schemas.openxmlformats.org/spreadsheetml/2006/main">
  <authors>
    <author>Nadine Vantomme</author>
  </authors>
  <commentList>
    <comment ref="B20" authorId="0">
      <text>
        <r>
          <rPr>
            <b/>
            <sz val="8"/>
            <color indexed="81"/>
            <rFont val="Tahoma"/>
            <family val="2"/>
          </rPr>
          <t>Beheersdienst::</t>
        </r>
        <r>
          <rPr>
            <sz val="8"/>
            <color indexed="81"/>
            <rFont val="Tahoma"/>
            <family val="2"/>
          </rPr>
          <t xml:space="preserve">
Naam in kolom B invullen, want dit wordt verder opnieuw gebruikt via een link</t>
        </r>
      </text>
    </comment>
    <comment ref="B29" authorId="0">
      <text>
        <r>
          <rPr>
            <b/>
            <sz val="8"/>
            <color indexed="81"/>
            <rFont val="Tahoma"/>
            <family val="2"/>
          </rPr>
          <t>Beheersdienst:</t>
        </r>
        <r>
          <rPr>
            <sz val="8"/>
            <color indexed="81"/>
            <rFont val="Tahoma"/>
            <family val="2"/>
          </rPr>
          <t xml:space="preserve">
Naam copromotor op de stippellijnen invullen, de namen worden verder opnieuw gebruikt via een link</t>
        </r>
      </text>
    </comment>
  </commentList>
</comments>
</file>

<file path=xl/comments2.xml><?xml version="1.0" encoding="utf-8"?>
<comments xmlns="http://schemas.openxmlformats.org/spreadsheetml/2006/main">
  <authors>
    <author>Nadine Vantomme</author>
  </authors>
  <commentList>
    <comment ref="J11" authorId="0">
      <text>
        <r>
          <rPr>
            <b/>
            <sz val="8"/>
            <color indexed="81"/>
            <rFont val="Tahoma"/>
            <family val="2"/>
          </rPr>
          <t xml:space="preserve">Beheersdienst: </t>
        </r>
        <r>
          <rPr>
            <sz val="8"/>
            <color indexed="81"/>
            <rFont val="Tahoma"/>
            <family val="2"/>
          </rPr>
          <t>Indien er enkel stippellijnen staan, moet je eerst het voorblad invullen en dan verschijnen de namen.</t>
        </r>
      </text>
    </comment>
  </commentList>
</comments>
</file>

<file path=xl/comments3.xml><?xml version="1.0" encoding="utf-8"?>
<comments xmlns="http://schemas.openxmlformats.org/spreadsheetml/2006/main">
  <authors>
    <author>Nadine Vantomme</author>
  </authors>
  <commentList>
    <comment ref="B8" authorId="0">
      <text>
        <r>
          <rPr>
            <b/>
            <sz val="9"/>
            <color indexed="81"/>
            <rFont val="Tahoma"/>
            <family val="2"/>
          </rPr>
          <t>Nadine Vantomme:</t>
        </r>
        <r>
          <rPr>
            <sz val="9"/>
            <color indexed="81"/>
            <rFont val="Tahoma"/>
            <family val="2"/>
          </rPr>
          <t xml:space="preserve">
te bepalen uit de loontabel zie bijlage X van de declaratie-instructies</t>
        </r>
      </text>
    </comment>
  </commentList>
</comments>
</file>

<file path=xl/comments4.xml><?xml version="1.0" encoding="utf-8"?>
<comments xmlns="http://schemas.openxmlformats.org/spreadsheetml/2006/main">
  <authors>
    <author>Nadine Vantomme</author>
  </authors>
  <commentList>
    <comment ref="A6" authorId="0">
      <text>
        <r>
          <rPr>
            <b/>
            <sz val="9"/>
            <color indexed="81"/>
            <rFont val="Tahoma"/>
            <family val="2"/>
          </rPr>
          <t xml:space="preserve">Beheersdienst: </t>
        </r>
        <r>
          <rPr>
            <sz val="9"/>
            <color indexed="81"/>
            <rFont val="Tahoma"/>
            <family val="2"/>
          </rPr>
          <t xml:space="preserve">per halve dag een korte omschrijving van de Platteland Plus activiteiten geven. </t>
        </r>
      </text>
    </comment>
    <comment ref="B9" authorId="0">
      <text>
        <r>
          <rPr>
            <b/>
            <sz val="8"/>
            <color indexed="81"/>
            <rFont val="Tahoma"/>
            <family val="2"/>
          </rPr>
          <t>Beheersdienst:</t>
        </r>
        <r>
          <rPr>
            <sz val="8"/>
            <color indexed="81"/>
            <rFont val="Tahoma"/>
            <family val="2"/>
          </rPr>
          <t xml:space="preserve">
In het groene vak de naam invullen</t>
        </r>
      </text>
    </comment>
    <comment ref="E11" authorId="0">
      <text>
        <r>
          <rPr>
            <b/>
            <sz val="9"/>
            <color indexed="81"/>
            <rFont val="Tahoma"/>
            <family val="2"/>
          </rPr>
          <t>Beheersdienst:</t>
        </r>
        <r>
          <rPr>
            <sz val="9"/>
            <color indexed="81"/>
            <rFont val="Tahoma"/>
            <family val="2"/>
          </rPr>
          <t xml:space="preserve">
aan het P+ project gewerkt voor een halve dag = 1. Niet aan het P+ -project gewerkt = 0
Verlof, ziekte, verminderde prestaties en andere = 0.
Enkel 0 of 1 invullen!</t>
        </r>
      </text>
    </comment>
  </commentList>
</comments>
</file>

<file path=xl/comments5.xml><?xml version="1.0" encoding="utf-8"?>
<comments xmlns="http://schemas.openxmlformats.org/spreadsheetml/2006/main">
  <authors>
    <author>Nadine Vantomme</author>
  </authors>
  <commentList>
    <comment ref="A6" authorId="0">
      <text>
        <r>
          <rPr>
            <b/>
            <sz val="9"/>
            <color indexed="81"/>
            <rFont val="Tahoma"/>
            <family val="2"/>
          </rPr>
          <t>Nadine Vantomme:</t>
        </r>
        <r>
          <rPr>
            <sz val="9"/>
            <color indexed="81"/>
            <rFont val="Tahoma"/>
            <family val="2"/>
          </rPr>
          <t xml:space="preserve">
per halve dag een korte omschrijving van de activiteiten geven. Verlof / ziekte kan volgens het gewerkt percentage aangegeven worden
</t>
        </r>
      </text>
    </comment>
    <comment ref="E11" authorId="0">
      <text>
        <r>
          <rPr>
            <b/>
            <sz val="9"/>
            <color indexed="81"/>
            <rFont val="Tahoma"/>
            <family val="2"/>
          </rPr>
          <t>Nadine Vantomme:</t>
        </r>
        <r>
          <rPr>
            <sz val="9"/>
            <color indexed="81"/>
            <rFont val="Tahoma"/>
            <family val="2"/>
          </rPr>
          <t xml:space="preserve">
aan het PDPO project gewerkt voor een halve dag = 1. Niet aan het PDPO-project gewerkt = 0
Verlof, ziekte, verminderde prestaties en andere = 0.</t>
        </r>
      </text>
    </comment>
  </commentList>
</comments>
</file>

<file path=xl/comments6.xml><?xml version="1.0" encoding="utf-8"?>
<comments xmlns="http://schemas.openxmlformats.org/spreadsheetml/2006/main">
  <authors>
    <author>Nadine Vantomme</author>
  </authors>
  <commentList>
    <comment ref="B8" authorId="0">
      <text>
        <r>
          <rPr>
            <b/>
            <sz val="9"/>
            <color indexed="81"/>
            <rFont val="Tahoma"/>
            <family val="2"/>
          </rPr>
          <t>Nadine Vantomme:</t>
        </r>
        <r>
          <rPr>
            <sz val="9"/>
            <color indexed="81"/>
            <rFont val="Tahoma"/>
            <family val="2"/>
          </rPr>
          <t xml:space="preserve">
te bepalen uit de loontabel zie bijlage X van de declaratie-instructies</t>
        </r>
      </text>
    </comment>
  </commentList>
</comments>
</file>

<file path=xl/sharedStrings.xml><?xml version="1.0" encoding="utf-8"?>
<sst xmlns="http://schemas.openxmlformats.org/spreadsheetml/2006/main" count="384" uniqueCount="221">
  <si>
    <t>Sjabloon loonberekening</t>
  </si>
  <si>
    <t>Looncode</t>
  </si>
  <si>
    <t>Naam personeelslid</t>
  </si>
  <si>
    <t>maand</t>
  </si>
  <si>
    <t>A001</t>
  </si>
  <si>
    <t>A002</t>
  </si>
  <si>
    <t>A003</t>
  </si>
  <si>
    <t>A004</t>
  </si>
  <si>
    <t>A005</t>
  </si>
  <si>
    <t>A006</t>
  </si>
  <si>
    <t>A007</t>
  </si>
  <si>
    <t>A008</t>
  </si>
  <si>
    <t>A009</t>
  </si>
  <si>
    <t>A010</t>
  </si>
  <si>
    <t>A011</t>
  </si>
  <si>
    <t>A012</t>
  </si>
  <si>
    <t>A013</t>
  </si>
  <si>
    <t>A014</t>
  </si>
  <si>
    <t>A015</t>
  </si>
  <si>
    <t>A016</t>
  </si>
  <si>
    <t>A017</t>
  </si>
  <si>
    <t>A018</t>
  </si>
  <si>
    <t>A019</t>
  </si>
  <si>
    <t>A020</t>
  </si>
  <si>
    <t>A021</t>
  </si>
  <si>
    <t>A022</t>
  </si>
  <si>
    <t>A023</t>
  </si>
  <si>
    <t>A024</t>
  </si>
  <si>
    <t>A025</t>
  </si>
  <si>
    <t>A026</t>
  </si>
  <si>
    <t>A027</t>
  </si>
  <si>
    <t>In te brengen personeelskost</t>
  </si>
  <si>
    <t>Projectcode</t>
  </si>
  <si>
    <t>Naam van het project</t>
  </si>
  <si>
    <t>Paraaf van de promtor</t>
  </si>
  <si>
    <t>Mevr. Christine Janssens</t>
  </si>
  <si>
    <t>Sjabloon tijdsregistratie</t>
  </si>
  <si>
    <t>Per personeelslid een sjabloon invullen.</t>
  </si>
  <si>
    <t>dag</t>
  </si>
  <si>
    <t>jaartal</t>
  </si>
  <si>
    <t>Korte omschrijving werkzaamheden per halve dag invullen</t>
  </si>
  <si>
    <t>verlof</t>
  </si>
  <si>
    <t>februari</t>
  </si>
  <si>
    <t>1= halve dag PDPO  0=niet PDPO</t>
  </si>
  <si>
    <t>verminderde prestaties</t>
  </si>
  <si>
    <t>Ziekte</t>
  </si>
  <si>
    <t>Enkel de groene vakken invullen !!</t>
  </si>
  <si>
    <t>Enkel de groene velden invullen</t>
  </si>
  <si>
    <r>
      <t>aantal</t>
    </r>
    <r>
      <rPr>
        <b/>
        <u/>
        <sz val="11"/>
        <color theme="1"/>
        <rFont val="Calibri"/>
        <family val="2"/>
        <scheme val="minor"/>
      </rPr>
      <t xml:space="preserve"> halve</t>
    </r>
    <r>
      <rPr>
        <sz val="11"/>
        <color theme="1"/>
        <rFont val="Calibri"/>
        <family val="2"/>
        <scheme val="minor"/>
      </rPr>
      <t xml:space="preserve"> dagen in die maand gewerkt aan het project</t>
    </r>
  </si>
  <si>
    <t>om te vergelijken met de loonfiche</t>
  </si>
  <si>
    <t>Wedde</t>
  </si>
  <si>
    <t>Bruto maandloon</t>
  </si>
  <si>
    <t xml:space="preserve">Vakantie-geld </t>
  </si>
  <si>
    <t>RSZ werkgever</t>
  </si>
  <si>
    <t>Verzekering AO</t>
  </si>
  <si>
    <t>Jaarkost</t>
  </si>
  <si>
    <t>Dagkost</t>
  </si>
  <si>
    <t>datum aanvraag:</t>
  </si>
  <si>
    <t>Gegevens project</t>
  </si>
  <si>
    <t>projectnaam:</t>
  </si>
  <si>
    <t>Projectcode:</t>
  </si>
  <si>
    <t xml:space="preserve">Budgetjaar: </t>
  </si>
  <si>
    <t>Gegevens projectpromotor</t>
  </si>
  <si>
    <t>naam:</t>
  </si>
  <si>
    <t>adres:</t>
  </si>
  <si>
    <t>contactpersoon:</t>
  </si>
  <si>
    <t>telefoon:</t>
  </si>
  <si>
    <t>email:</t>
  </si>
  <si>
    <t xml:space="preserve">Ondergetekende, </t>
  </si>
  <si>
    <t>………………………………………………………….</t>
  </si>
  <si>
    <t>handtekening en datum</t>
  </si>
  <si>
    <t>Projectnaam</t>
  </si>
  <si>
    <t>Rubrieken</t>
  </si>
  <si>
    <t>ingediende kost</t>
  </si>
  <si>
    <t>Projectpromotor</t>
  </si>
  <si>
    <t>Investeringen</t>
  </si>
  <si>
    <t>personeelskost</t>
  </si>
  <si>
    <t>Projectnummer</t>
  </si>
  <si>
    <t>Werkingskost</t>
  </si>
  <si>
    <t>Overheadkost</t>
  </si>
  <si>
    <t>externe prestaties</t>
  </si>
  <si>
    <t>In het gele vak niets invullen!!!!</t>
  </si>
  <si>
    <t>Bijdrage in Natura</t>
  </si>
  <si>
    <t>Inkomsten</t>
  </si>
  <si>
    <t>Totaal</t>
  </si>
  <si>
    <t>factuurdatum / periode</t>
  </si>
  <si>
    <t xml:space="preserve">Factuurbedrag </t>
  </si>
  <si>
    <t>Percentage dat het bedrag meetelt</t>
  </si>
  <si>
    <t>Aangevraagd project-bedrag</t>
  </si>
  <si>
    <t>totale cofinanc (totale overheidssteun)</t>
  </si>
  <si>
    <t>Mevr. Joke Cardoen</t>
  </si>
  <si>
    <t>De overeenkomstige dagkost</t>
  </si>
  <si>
    <t xml:space="preserve">Totaal aantal halve dagen gewerkt voor deze  maand </t>
  </si>
  <si>
    <t>Per persoon: de naam - de looncode - de periode en de totale personeelskost (=donkergroene vak) overnemen in het tabblad facturen - kosten</t>
  </si>
  <si>
    <t>Totale loonkost - het totaal bedrag per persoon overnemen in de overzichtslijst met facturen / kosten</t>
  </si>
  <si>
    <t>Personeelskost</t>
  </si>
  <si>
    <t>Externe prestaties</t>
  </si>
  <si>
    <t>Bijdrage in natura</t>
  </si>
  <si>
    <t>Budgetjaar</t>
  </si>
  <si>
    <t>…………………………………………………..</t>
  </si>
  <si>
    <t>Maximum te ontvangen subsidie</t>
  </si>
  <si>
    <t xml:space="preserve">Totale ingediende projectkost </t>
  </si>
  <si>
    <t>% Cofinanciering (meestal 65%)</t>
  </si>
  <si>
    <t>rubriek ( in te vullen door een rubriek te selecteren , niet manueel intypen!!)</t>
  </si>
  <si>
    <t>Personeelskosten</t>
  </si>
  <si>
    <t>A12</t>
  </si>
  <si>
    <t>A13</t>
  </si>
  <si>
    <t>A14</t>
  </si>
  <si>
    <t>A15</t>
  </si>
  <si>
    <t>A16</t>
  </si>
  <si>
    <t>A17</t>
  </si>
  <si>
    <t>A18</t>
  </si>
  <si>
    <t>A19</t>
  </si>
  <si>
    <t>A20</t>
  </si>
  <si>
    <t>A21</t>
  </si>
  <si>
    <t>A22</t>
  </si>
  <si>
    <t>A23</t>
  </si>
  <si>
    <t>A24</t>
  </si>
  <si>
    <t>A25</t>
  </si>
  <si>
    <t>A26</t>
  </si>
  <si>
    <t>A27</t>
  </si>
  <si>
    <t>Werkingskosten</t>
  </si>
  <si>
    <t>Overheadkosten</t>
  </si>
  <si>
    <t>Externe Prestaties</t>
  </si>
  <si>
    <t>copromotor 1</t>
  </si>
  <si>
    <t>copromotor 2</t>
  </si>
  <si>
    <t>copromotor 3</t>
  </si>
  <si>
    <t>copromotor 4</t>
  </si>
  <si>
    <t>copromotor 5</t>
  </si>
  <si>
    <t>Promotor/ copromotor</t>
  </si>
  <si>
    <t>Indien van toepassing naam copromotoren invullen</t>
  </si>
  <si>
    <t>A28</t>
  </si>
  <si>
    <t>A29</t>
  </si>
  <si>
    <t>A30</t>
  </si>
  <si>
    <t>A31</t>
  </si>
  <si>
    <t>A32</t>
  </si>
  <si>
    <t>A33</t>
  </si>
  <si>
    <t>A34</t>
  </si>
  <si>
    <t>A35</t>
  </si>
  <si>
    <t>A36</t>
  </si>
  <si>
    <t>A37</t>
  </si>
  <si>
    <t>A38</t>
  </si>
  <si>
    <t>A39</t>
  </si>
  <si>
    <r>
      <t>aantal</t>
    </r>
    <r>
      <rPr>
        <b/>
        <u/>
        <sz val="11"/>
        <color theme="1"/>
        <rFont val="Calibri"/>
        <family val="2"/>
        <scheme val="minor"/>
      </rPr>
      <t xml:space="preserve"> </t>
    </r>
    <r>
      <rPr>
        <b/>
        <u/>
        <sz val="12"/>
        <color rgb="FFFF0000"/>
        <rFont val="Calibri"/>
        <family val="2"/>
        <scheme val="minor"/>
      </rPr>
      <t>halve</t>
    </r>
    <r>
      <rPr>
        <sz val="11"/>
        <color theme="1"/>
        <rFont val="Calibri"/>
        <family val="2"/>
        <scheme val="minor"/>
      </rPr>
      <t xml:space="preserve"> dagen in die maand gewerkt aan het project</t>
    </r>
  </si>
  <si>
    <t>Paraaf van de promotor: …………………………</t>
  </si>
  <si>
    <t>Deze code gebruiken om in te vullen</t>
  </si>
  <si>
    <t>Aan wie is de factuur gericht promotor of copromotoren? (in te vullen door een rubriek te selecteren, niet manueel typen!!)</t>
  </si>
  <si>
    <t>…………………………………………..</t>
  </si>
  <si>
    <t>…………………………………………</t>
  </si>
  <si>
    <t>……………………………………….</t>
  </si>
  <si>
    <t>………………………………………………………..</t>
  </si>
  <si>
    <t>rekeningnummer:</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</si>
  <si>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</si>
  <si>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</si>
  <si>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</si>
  <si>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</si>
  <si>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</si>
  <si>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</si>
  <si>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</si>
  <si>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</si>
  <si>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</si>
  <si>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</si>
  <si>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</si>
  <si>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</si>
  <si>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</si>
  <si>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</si>
  <si>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</si>
  <si>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</si>
  <si>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</si>
  <si>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</si>
  <si>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</si>
  <si>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</si>
  <si>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</si>
  <si>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</si>
  <si>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</si>
  <si>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</si>
  <si>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</si>
  <si>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</si>
  <si>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</si>
  <si>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</si>
  <si>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</si>
  <si>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</si>
  <si>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</si>
  <si>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</si>
  <si>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</si>
  <si>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</si>
  <si>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</si>
  <si>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</si>
  <si>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Volgnr in dit declaratiedossier</t>
  </si>
  <si>
    <t>Korte omschrijving van de kosten weergen.                                          Bij personeelskosten de looncode hier invullen invullen</t>
  </si>
  <si>
    <t>Naam leverancier /                                                                       naam personeelslid</t>
  </si>
  <si>
    <t>Boekhoud- kundig nummer van de factuur</t>
  </si>
  <si>
    <t>XXXXX</t>
  </si>
  <si>
    <t>XXXXXXXXXX</t>
  </si>
  <si>
    <t>XXXXXXXXXXXXXXXX</t>
  </si>
  <si>
    <t>XXXXXXXXXXXXXXXXXXXXXX</t>
  </si>
  <si>
    <t>XXXXXXXXXXXX</t>
  </si>
  <si>
    <t>1= halve dag P+  0=niet P+</t>
  </si>
  <si>
    <t>niet P+ activiteiten</t>
  </si>
  <si>
    <t>P+: leveranciers zoeken restauratie</t>
  </si>
  <si>
    <t>P+: leveranciers zoeken voor de restauratie</t>
  </si>
  <si>
    <t>P+: bezoek aan de te restaureren bakoven</t>
  </si>
  <si>
    <t>P+: contact met leveranciers voor de restauratie</t>
  </si>
  <si>
    <t>P+:  contact met leveranciers voor de restauratie</t>
  </si>
  <si>
    <t>P+:  voorbereiding restauratie</t>
  </si>
  <si>
    <t>P+: - voorbereiding restauratie bakoven</t>
  </si>
  <si>
    <t>P+: voorbereiding restauratie</t>
  </si>
  <si>
    <r>
      <t xml:space="preserve">Korte omschrijving werkzaamheden </t>
    </r>
    <r>
      <rPr>
        <b/>
        <sz val="11"/>
        <color rgb="FFFF0000"/>
        <rFont val="Calibri"/>
        <family val="2"/>
        <scheme val="minor"/>
      </rPr>
      <t>per halve dag</t>
    </r>
    <r>
      <rPr>
        <sz val="11"/>
        <color theme="1"/>
        <rFont val="Calibri"/>
        <family val="2"/>
        <scheme val="minor"/>
      </rPr>
      <t xml:space="preserve"> invullen</t>
    </r>
  </si>
  <si>
    <t>en dat de aangevraagde subsidie het maximum van de goedgekeurde subsidie niet overschrijdt.</t>
  </si>
  <si>
    <t>(naam) ………………………………………………………….</t>
  </si>
  <si>
    <t>projectpromotor van project (titel project) ………………….……...………</t>
  </si>
  <si>
    <t>De aangevraagde Vlaamse en provinciale cofinanciering mag uitbetaald worden.</t>
  </si>
  <si>
    <t>OVL16/P10.…</t>
  </si>
  <si>
    <r>
      <t xml:space="preserve">Kosten om te gebruiken bij declaratie </t>
    </r>
    <r>
      <rPr>
        <sz val="9"/>
        <rFont val="Arial"/>
        <family val="2"/>
      </rPr>
      <t>(verlof, ziekte reeds verrekend in de dagkost)</t>
    </r>
  </si>
  <si>
    <t>Loon-code</t>
  </si>
  <si>
    <t>Eindejaars-premie</t>
  </si>
  <si>
    <r>
      <t xml:space="preserve">Vervoer-kosten </t>
    </r>
    <r>
      <rPr>
        <b/>
        <sz val="10"/>
        <rFont val="Arial"/>
        <family val="2"/>
      </rPr>
      <t>(weg - werk)</t>
    </r>
  </si>
  <si>
    <t>Maaltijd-cheques</t>
  </si>
  <si>
    <r>
      <t xml:space="preserve">Standaard loontabel te gebruiken vanaf </t>
    </r>
    <r>
      <rPr>
        <b/>
        <u/>
        <sz val="14"/>
        <color theme="1"/>
        <rFont val="Calibri"/>
        <family val="2"/>
        <scheme val="minor"/>
      </rPr>
      <t>1 juli 2017</t>
    </r>
  </si>
  <si>
    <t>…………………………………….</t>
  </si>
  <si>
    <t>verklaart hierbij dat bijgevoegde facturen betrekking hebben op projectcode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</si>
</sst>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quot;\ #,##0.00"/>
    <numFmt numFmtId="165" formatCode="[$€-2]\ #,##0.00;[Red]\-[$€-2]\ #,##0.00"/>
    <numFmt numFmtId="166" formatCode="\€\ #,##0.00"/>
    <numFmt numFmtId="167" formatCode="#,##0.00\ _€"/>
    <numFmt numFmtId="168" formatCode="_-* #,##0.00\ [$€]_-;\-* #,##0.00\ [$€]_-;_-* &quot;-&quot;??\ [$€]_-;_-@_-"/>
    <numFmt numFmtId="169" formatCode="[$-813]dd\-mmm\-yy;@"/>
  </numFmts>
  <fonts count="40" x14ac:knownFonts="1">
    <font>
      <sz val="11"/>
      <color theme="1"/>
      <name val="Calibri"/>
      <family val="2"/>
      <scheme val="minor"/>
    </font>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b/>
      <sz val="10"/>
      <name val="Arial"/>
      <family val="2"/>
    </font>
    <font>
      <sz val="10"/>
      <name val="Arial"/>
      <family val="2"/>
    </font>
    <font>
      <b/>
      <sz val="14"/>
      <color theme="1"/>
      <name val="Calibri"/>
      <family val="2"/>
      <scheme val="minor"/>
    </font>
    <font>
      <sz val="8"/>
      <color theme="1"/>
      <name val="Calibri"/>
      <family val="2"/>
      <scheme val="minor"/>
    </font>
    <font>
      <b/>
      <u/>
      <sz val="11"/>
      <color theme="1"/>
      <name val="Calibri"/>
      <family val="2"/>
      <scheme val="minor"/>
    </font>
    <font>
      <u/>
      <sz val="10"/>
      <color indexed="12"/>
      <name val="Arial"/>
      <family val="2"/>
    </font>
    <font>
      <sz val="8"/>
      <name val="Arial"/>
      <family val="2"/>
    </font>
    <font>
      <b/>
      <sz val="8"/>
      <name val="Arial"/>
      <family val="2"/>
    </font>
    <font>
      <b/>
      <sz val="8"/>
      <color indexed="10"/>
      <name val="Arial"/>
      <family val="2"/>
    </font>
    <font>
      <sz val="12"/>
      <name val="Arial"/>
      <family val="2"/>
    </font>
    <font>
      <b/>
      <sz val="10"/>
      <color theme="1"/>
      <name val="Calibri"/>
      <family val="2"/>
      <scheme val="minor"/>
    </font>
    <font>
      <b/>
      <sz val="11"/>
      <color rgb="FF0070C0"/>
      <name val="Calibri"/>
      <family val="2"/>
      <scheme val="minor"/>
    </font>
    <font>
      <b/>
      <sz val="10"/>
      <color rgb="FF0070C0"/>
      <name val="Calibri"/>
      <family val="2"/>
      <scheme val="minor"/>
    </font>
    <font>
      <b/>
      <sz val="8"/>
      <color rgb="FF0070C0"/>
      <name val="Arial"/>
      <family val="2"/>
    </font>
    <font>
      <i/>
      <sz val="8"/>
      <name val="Arial"/>
      <family val="2"/>
    </font>
    <font>
      <b/>
      <u/>
      <sz val="8"/>
      <color indexed="12"/>
      <name val="Arial"/>
      <family val="2"/>
    </font>
    <font>
      <sz val="8"/>
      <color indexed="12"/>
      <name val="Arial"/>
      <family val="2"/>
    </font>
    <font>
      <b/>
      <sz val="10"/>
      <color rgb="FFFF0000"/>
      <name val="Arial"/>
      <family val="2"/>
    </font>
    <font>
      <sz val="8"/>
      <color indexed="81"/>
      <name val="Tahoma"/>
      <family val="2"/>
    </font>
    <font>
      <b/>
      <sz val="8"/>
      <color indexed="81"/>
      <name val="Tahoma"/>
      <family val="2"/>
    </font>
    <font>
      <b/>
      <u/>
      <sz val="12"/>
      <color rgb="FFFF0000"/>
      <name val="Calibri"/>
      <family val="2"/>
      <scheme val="minor"/>
    </font>
    <font>
      <b/>
      <sz val="14"/>
      <name val="Arial"/>
      <family val="2"/>
    </font>
    <font>
      <b/>
      <sz val="12"/>
      <name val="Arial"/>
      <family val="2"/>
    </font>
    <font>
      <b/>
      <sz val="7"/>
      <name val="Arial"/>
      <family val="2"/>
    </font>
    <font>
      <b/>
      <sz val="9"/>
      <name val="Arial"/>
      <family val="2"/>
    </font>
    <font>
      <b/>
      <sz val="11"/>
      <color rgb="FFFF0000"/>
      <name val="Calibri"/>
      <family val="2"/>
      <scheme val="minor"/>
    </font>
    <font>
      <b/>
      <sz val="9"/>
      <color theme="1"/>
      <name val="Calibri"/>
      <family val="2"/>
      <scheme val="minor"/>
    </font>
    <font>
      <sz val="10"/>
      <name val="Calibri"/>
      <family val="2"/>
      <scheme val="minor"/>
    </font>
    <font>
      <sz val="9"/>
      <name val="Arial"/>
      <family val="2"/>
    </font>
    <font>
      <b/>
      <u/>
      <sz val="14"/>
      <color theme="1"/>
      <name val="Calibri"/>
      <family val="2"/>
      <scheme val="minor"/>
    </font>
    <font>
      <sz val="11"/>
      <name val="Arial"/>
      <family val="2"/>
    </font>
    <font>
      <b/>
      <sz val="11"/>
      <name val="Arial"/>
      <family val="2"/>
    </font>
    <font>
      <b/>
      <u/>
      <sz val="12"/>
      <name val="Arial"/>
      <family val="2"/>
    </font>
    <font>
      <b/>
      <u/>
      <sz val="10"/>
      <name val="Arial"/>
      <family val="2"/>
    </font>
    <font>
      <u/>
      <sz val="10"/>
      <name val="Arial"/>
      <family val="2"/>
    </font>
  </fonts>
  <fills count="14">
    <fill>
      <patternFill patternType="none"/>
    </fill>
    <fill>
      <patternFill patternType="gray125"/>
    </fill>
    <fill>
      <patternFill patternType="solid">
        <fgColor rgb="FFE5FFE5"/>
        <bgColor indexed="64"/>
      </patternFill>
    </fill>
    <fill>
      <patternFill patternType="solid">
        <fgColor rgb="FFFFFF00"/>
        <bgColor indexed="64"/>
      </patternFill>
    </fill>
    <fill>
      <patternFill patternType="solid">
        <fgColor indexed="43"/>
        <bgColor indexed="64"/>
      </patternFill>
    </fill>
    <fill>
      <patternFill patternType="solid">
        <fgColor indexed="43"/>
        <bgColor indexed="26"/>
      </patternFill>
    </fill>
    <fill>
      <patternFill patternType="solid">
        <fgColor indexed="13"/>
        <bgColor indexed="64"/>
      </patternFill>
    </fill>
    <fill>
      <patternFill patternType="solid">
        <fgColor rgb="FF92D050"/>
        <bgColor indexed="64"/>
      </patternFill>
    </fill>
    <fill>
      <patternFill patternType="solid">
        <fgColor rgb="FFFFFF99"/>
        <bgColor indexed="64"/>
      </patternFill>
    </fill>
    <fill>
      <patternFill patternType="solid">
        <fgColor rgb="FFCCFFCC"/>
        <bgColor indexed="64"/>
      </patternFill>
    </fill>
    <fill>
      <patternFill patternType="solid">
        <fgColor theme="2" tint="-0.749992370372631"/>
        <bgColor indexed="64"/>
      </patternFill>
    </fill>
    <fill>
      <patternFill patternType="solid">
        <fgColor theme="7" tint="0.39997558519241921"/>
        <bgColor indexed="64"/>
      </patternFill>
    </fill>
    <fill>
      <patternFill patternType="solid">
        <fgColor rgb="FF00FF00"/>
        <bgColor indexed="64"/>
      </patternFill>
    </fill>
    <fill>
      <patternFill patternType="solid">
        <fgColor rgb="FFFAFFF3"/>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6">
    <xf numFmtId="0" fontId="0" fillId="0" borderId="0"/>
    <xf numFmtId="9" fontId="1" fillId="0" borderId="0" applyFont="0" applyFill="0" applyBorder="0" applyAlignment="0" applyProtection="0"/>
    <xf numFmtId="0" fontId="6" fillId="0" borderId="0"/>
    <xf numFmtId="0" fontId="10" fillId="0" borderId="0" applyNumberFormat="0" applyFill="0" applyBorder="0" applyAlignment="0" applyProtection="0">
      <alignment vertical="top"/>
      <protection locked="0"/>
    </xf>
    <xf numFmtId="168" fontId="6" fillId="0" borderId="0" applyFont="0" applyFill="0" applyBorder="0" applyAlignment="0" applyProtection="0"/>
    <xf numFmtId="9" fontId="6" fillId="0" borderId="0" applyFont="0" applyFill="0" applyBorder="0" applyAlignment="0" applyProtection="0"/>
  </cellStyleXfs>
  <cellXfs count="281">
    <xf numFmtId="0" fontId="0" fillId="0" borderId="0" xfId="0"/>
    <xf numFmtId="0" fontId="0" fillId="0" borderId="0" xfId="0" applyAlignment="1">
      <alignment horizontal="center"/>
    </xf>
    <xf numFmtId="0" fontId="2" fillId="0" borderId="0" xfId="0" applyFont="1"/>
    <xf numFmtId="17" fontId="0" fillId="0" borderId="0" xfId="0" applyNumberFormat="1" applyAlignment="1">
      <alignment horizontal="center"/>
    </xf>
    <xf numFmtId="0" fontId="0" fillId="0" borderId="0" xfId="0" applyFill="1" applyAlignment="1">
      <alignment horizontal="center"/>
    </xf>
    <xf numFmtId="0" fontId="7" fillId="0" borderId="0" xfId="0" applyFont="1"/>
    <xf numFmtId="0" fontId="0" fillId="0" borderId="3" xfId="0" applyBorder="1"/>
    <xf numFmtId="0" fontId="0" fillId="0" borderId="4" xfId="0" applyBorder="1" applyAlignment="1">
      <alignment horizontal="center"/>
    </xf>
    <xf numFmtId="17" fontId="0" fillId="0" borderId="4" xfId="0" applyNumberFormat="1" applyBorder="1" applyAlignment="1">
      <alignment horizontal="center"/>
    </xf>
    <xf numFmtId="0" fontId="0" fillId="0" borderId="5" xfId="0" applyBorder="1" applyAlignment="1">
      <alignment horizontal="center"/>
    </xf>
    <xf numFmtId="164" fontId="0" fillId="0" borderId="8" xfId="0" applyNumberFormat="1" applyBorder="1" applyAlignment="1">
      <alignment horizontal="center"/>
    </xf>
    <xf numFmtId="164" fontId="0" fillId="0" borderId="10" xfId="0" applyNumberFormat="1" applyBorder="1" applyAlignment="1">
      <alignment horizontal="center"/>
    </xf>
    <xf numFmtId="0" fontId="0" fillId="0" borderId="0" xfId="0" applyFill="1" applyAlignment="1">
      <alignment horizontal="center"/>
    </xf>
    <xf numFmtId="164" fontId="2" fillId="0" borderId="0" xfId="0" applyNumberFormat="1" applyFont="1" applyAlignment="1">
      <alignment horizontal="center"/>
    </xf>
    <xf numFmtId="164" fontId="2" fillId="2" borderId="0" xfId="0" applyNumberFormat="1" applyFont="1" applyFill="1" applyAlignment="1">
      <alignment horizontal="center"/>
    </xf>
    <xf numFmtId="164" fontId="2" fillId="0" borderId="4" xfId="0" applyNumberFormat="1" applyFont="1" applyBorder="1" applyAlignment="1">
      <alignment horizontal="center" wrapText="1"/>
    </xf>
    <xf numFmtId="164" fontId="2" fillId="0" borderId="1" xfId="0" applyNumberFormat="1" applyFont="1" applyBorder="1" applyAlignment="1">
      <alignment horizontal="center"/>
    </xf>
    <xf numFmtId="164" fontId="2" fillId="0" borderId="0" xfId="0" applyNumberFormat="1" applyFont="1" applyFill="1" applyAlignment="1">
      <alignment horizontal="center"/>
    </xf>
    <xf numFmtId="0" fontId="0" fillId="0" borderId="0" xfId="0" applyFill="1" applyAlignment="1">
      <alignment horizontal="center"/>
    </xf>
    <xf numFmtId="2" fontId="0" fillId="0" borderId="0" xfId="1" applyNumberFormat="1" applyFont="1" applyAlignment="1">
      <alignment horizontal="center"/>
    </xf>
    <xf numFmtId="2" fontId="0" fillId="0" borderId="0" xfId="1" applyNumberFormat="1" applyFont="1" applyFill="1" applyAlignment="1">
      <alignment horizontal="center"/>
    </xf>
    <xf numFmtId="2" fontId="0" fillId="0" borderId="4" xfId="1" applyNumberFormat="1" applyFont="1" applyBorder="1" applyAlignment="1">
      <alignment horizontal="center" wrapText="1"/>
    </xf>
    <xf numFmtId="0" fontId="0" fillId="0" borderId="11" xfId="0" applyBorder="1"/>
    <xf numFmtId="17" fontId="0" fillId="0" borderId="0" xfId="0" applyNumberFormat="1" applyFill="1" applyAlignment="1">
      <alignment horizontal="center"/>
    </xf>
    <xf numFmtId="0" fontId="0" fillId="0" borderId="0" xfId="0" applyBorder="1" applyAlignment="1">
      <alignment horizontal="center"/>
    </xf>
    <xf numFmtId="0" fontId="8" fillId="0" borderId="5" xfId="0" applyFont="1" applyBorder="1" applyAlignment="1">
      <alignment horizontal="center" wrapText="1"/>
    </xf>
    <xf numFmtId="0" fontId="0" fillId="0" borderId="12" xfId="0" applyBorder="1" applyAlignment="1">
      <alignment horizontal="center"/>
    </xf>
    <xf numFmtId="10" fontId="0" fillId="0" borderId="0" xfId="1" applyNumberFormat="1" applyFont="1" applyAlignment="1">
      <alignment horizontal="center"/>
    </xf>
    <xf numFmtId="0" fontId="6" fillId="0" borderId="0" xfId="2"/>
    <xf numFmtId="0" fontId="6" fillId="0" borderId="17" xfId="2" applyBorder="1"/>
    <xf numFmtId="0" fontId="5" fillId="0" borderId="0" xfId="2" applyFont="1" applyAlignment="1">
      <alignment wrapText="1"/>
    </xf>
    <xf numFmtId="0" fontId="6" fillId="0" borderId="0" xfId="2" applyAlignment="1">
      <alignment wrapText="1"/>
    </xf>
    <xf numFmtId="164" fontId="11" fillId="5" borderId="21" xfId="2" applyNumberFormat="1" applyFont="1" applyFill="1" applyBorder="1" applyAlignment="1">
      <alignment horizontal="center"/>
    </xf>
    <xf numFmtId="0" fontId="12" fillId="4" borderId="21" xfId="2" applyFont="1" applyFill="1" applyBorder="1" applyAlignment="1">
      <alignment horizontal="center" wrapText="1"/>
    </xf>
    <xf numFmtId="0" fontId="6" fillId="0" borderId="0" xfId="2" applyBorder="1" applyAlignment="1"/>
    <xf numFmtId="0" fontId="6" fillId="0" borderId="0" xfId="2" applyAlignment="1"/>
    <xf numFmtId="164" fontId="11" fillId="4" borderId="0" xfId="2" applyNumberFormat="1" applyFont="1" applyFill="1" applyBorder="1" applyAlignment="1">
      <alignment horizontal="center"/>
    </xf>
    <xf numFmtId="0" fontId="13" fillId="0" borderId="0" xfId="2" applyFont="1" applyBorder="1" applyAlignment="1">
      <alignment horizontal="center"/>
    </xf>
    <xf numFmtId="0" fontId="12" fillId="0" borderId="4" xfId="2" applyFont="1" applyBorder="1" applyAlignment="1">
      <alignment horizontal="center"/>
    </xf>
    <xf numFmtId="0" fontId="12" fillId="0" borderId="4" xfId="2" applyFont="1" applyBorder="1" applyAlignment="1">
      <alignment horizontal="left" wrapText="1"/>
    </xf>
    <xf numFmtId="167" fontId="12" fillId="0" borderId="4" xfId="2" applyNumberFormat="1" applyFont="1" applyBorder="1" applyAlignment="1">
      <alignment horizontal="left" wrapText="1"/>
    </xf>
    <xf numFmtId="167" fontId="12" fillId="0" borderId="4" xfId="2" applyNumberFormat="1" applyFont="1" applyBorder="1" applyAlignment="1">
      <alignment horizontal="center" wrapText="1"/>
    </xf>
    <xf numFmtId="167" fontId="11" fillId="0" borderId="18" xfId="5" applyNumberFormat="1" applyFont="1" applyBorder="1" applyAlignment="1">
      <alignment horizontal="center" wrapText="1"/>
    </xf>
    <xf numFmtId="10" fontId="11" fillId="0" borderId="18" xfId="5" applyNumberFormat="1" applyFont="1" applyBorder="1" applyAlignment="1">
      <alignment horizontal="center" wrapText="1"/>
    </xf>
    <xf numFmtId="0" fontId="6" fillId="0" borderId="0" xfId="2" applyFont="1" applyBorder="1" applyAlignment="1">
      <alignment wrapText="1"/>
    </xf>
    <xf numFmtId="0" fontId="6" fillId="0" borderId="0" xfId="2" applyFont="1" applyAlignment="1">
      <alignment wrapText="1"/>
    </xf>
    <xf numFmtId="10" fontId="11" fillId="0" borderId="1" xfId="5" applyNumberFormat="1" applyFont="1" applyBorder="1" applyAlignment="1">
      <alignment horizontal="center" wrapText="1"/>
    </xf>
    <xf numFmtId="167" fontId="11" fillId="0" borderId="1" xfId="5" applyNumberFormat="1" applyFont="1" applyBorder="1" applyAlignment="1">
      <alignment horizontal="center" wrapText="1"/>
    </xf>
    <xf numFmtId="0" fontId="14" fillId="0" borderId="0" xfId="2" applyFont="1" applyBorder="1" applyAlignment="1">
      <alignment wrapText="1"/>
    </xf>
    <xf numFmtId="0" fontId="14" fillId="0" borderId="0" xfId="2" applyFont="1" applyAlignment="1">
      <alignment wrapText="1"/>
    </xf>
    <xf numFmtId="0" fontId="6" fillId="0" borderId="0" xfId="2" applyAlignment="1">
      <alignment horizontal="center" wrapText="1"/>
    </xf>
    <xf numFmtId="0" fontId="11" fillId="0" borderId="0" xfId="2" applyFont="1" applyAlignment="1">
      <alignment horizontal="center" wrapText="1"/>
    </xf>
    <xf numFmtId="168" fontId="6" fillId="0" borderId="0" xfId="4" applyAlignment="1">
      <alignment horizontal="center" wrapText="1"/>
    </xf>
    <xf numFmtId="164" fontId="0" fillId="0" borderId="29" xfId="0" applyNumberFormat="1" applyBorder="1" applyAlignment="1">
      <alignment horizontal="center"/>
    </xf>
    <xf numFmtId="164" fontId="2" fillId="7" borderId="5" xfId="0" applyNumberFormat="1" applyFont="1" applyFill="1" applyBorder="1" applyAlignment="1">
      <alignment horizontal="center"/>
    </xf>
    <xf numFmtId="0" fontId="5" fillId="0" borderId="0" xfId="2" applyFont="1"/>
    <xf numFmtId="164" fontId="5" fillId="0" borderId="7" xfId="0" applyNumberFormat="1" applyFont="1" applyFill="1" applyBorder="1" applyAlignment="1">
      <alignment horizontal="center"/>
    </xf>
    <xf numFmtId="164" fontId="5" fillId="0" borderId="19" xfId="0" applyNumberFormat="1" applyFont="1" applyFill="1" applyBorder="1" applyAlignment="1">
      <alignment horizontal="center"/>
    </xf>
    <xf numFmtId="0" fontId="11" fillId="4" borderId="20" xfId="2" applyFont="1" applyFill="1" applyBorder="1" applyAlignment="1"/>
    <xf numFmtId="166" fontId="12" fillId="4" borderId="21" xfId="2" applyNumberFormat="1" applyFont="1" applyFill="1" applyBorder="1" applyAlignment="1">
      <alignment wrapText="1"/>
    </xf>
    <xf numFmtId="0" fontId="12" fillId="4" borderId="21" xfId="2" applyFont="1" applyFill="1" applyBorder="1" applyAlignment="1">
      <alignment horizontal="center"/>
    </xf>
    <xf numFmtId="0" fontId="11" fillId="4" borderId="11" xfId="2" applyFont="1" applyFill="1" applyBorder="1" applyAlignment="1"/>
    <xf numFmtId="0" fontId="12" fillId="4" borderId="0" xfId="2" applyFont="1" applyFill="1" applyBorder="1" applyAlignment="1"/>
    <xf numFmtId="0" fontId="18" fillId="5" borderId="0" xfId="2" applyFont="1" applyFill="1" applyBorder="1" applyAlignment="1">
      <alignment horizontal="center" wrapText="1"/>
    </xf>
    <xf numFmtId="0" fontId="12" fillId="4" borderId="0" xfId="2" applyFont="1" applyFill="1" applyBorder="1" applyAlignment="1">
      <alignment horizontal="left"/>
    </xf>
    <xf numFmtId="0" fontId="11" fillId="4" borderId="0" xfId="2" applyFont="1" applyFill="1" applyBorder="1" applyAlignment="1">
      <alignment horizontal="center"/>
    </xf>
    <xf numFmtId="0" fontId="13" fillId="4" borderId="0" xfId="2" applyFont="1" applyFill="1" applyBorder="1" applyAlignment="1">
      <alignment horizontal="center"/>
    </xf>
    <xf numFmtId="167" fontId="12" fillId="4" borderId="0" xfId="2" applyNumberFormat="1" applyFont="1" applyFill="1" applyBorder="1" applyAlignment="1">
      <alignment horizontal="left"/>
    </xf>
    <xf numFmtId="0" fontId="11" fillId="4" borderId="0" xfId="2" applyFont="1" applyFill="1" applyBorder="1" applyAlignment="1"/>
    <xf numFmtId="0" fontId="18" fillId="5" borderId="0" xfId="2" applyFont="1" applyFill="1" applyBorder="1" applyAlignment="1">
      <alignment horizontal="center"/>
    </xf>
    <xf numFmtId="0" fontId="13" fillId="4" borderId="0" xfId="2" applyFont="1" applyFill="1" applyBorder="1" applyAlignment="1" applyProtection="1">
      <alignment horizontal="center"/>
      <protection locked="0"/>
    </xf>
    <xf numFmtId="0" fontId="11" fillId="5" borderId="0" xfId="2" applyFont="1" applyFill="1" applyBorder="1" applyAlignment="1">
      <alignment horizontal="center"/>
    </xf>
    <xf numFmtId="0" fontId="13" fillId="4" borderId="0" xfId="2" applyFont="1" applyFill="1" applyBorder="1" applyAlignment="1"/>
    <xf numFmtId="0" fontId="12" fillId="4" borderId="0" xfId="2" applyFont="1" applyFill="1" applyBorder="1" applyAlignment="1">
      <alignment horizontal="center"/>
    </xf>
    <xf numFmtId="0" fontId="11" fillId="4" borderId="16" xfId="2" applyFont="1" applyFill="1" applyBorder="1" applyAlignment="1"/>
    <xf numFmtId="0" fontId="11" fillId="4" borderId="17" xfId="2" applyFont="1" applyFill="1" applyBorder="1" applyAlignment="1"/>
    <xf numFmtId="0" fontId="12" fillId="4" borderId="17" xfId="2" applyFont="1" applyFill="1" applyBorder="1" applyAlignment="1">
      <alignment horizontal="center"/>
    </xf>
    <xf numFmtId="0" fontId="12" fillId="4" borderId="17" xfId="2" applyFont="1" applyFill="1" applyBorder="1" applyAlignment="1">
      <alignment horizontal="left"/>
    </xf>
    <xf numFmtId="0" fontId="11" fillId="4" borderId="17" xfId="2" applyFont="1" applyFill="1" applyBorder="1" applyAlignment="1">
      <alignment horizontal="center"/>
    </xf>
    <xf numFmtId="0" fontId="13" fillId="4" borderId="17" xfId="2" applyFont="1" applyFill="1" applyBorder="1" applyAlignment="1">
      <alignment horizontal="center"/>
    </xf>
    <xf numFmtId="167" fontId="12" fillId="4" borderId="17" xfId="2" applyNumberFormat="1" applyFont="1" applyFill="1" applyBorder="1" applyAlignment="1">
      <alignment horizontal="left"/>
    </xf>
    <xf numFmtId="0" fontId="19" fillId="0" borderId="0" xfId="2" applyFont="1" applyBorder="1" applyAlignment="1">
      <alignment horizontal="left"/>
    </xf>
    <xf numFmtId="0" fontId="19" fillId="0" borderId="0" xfId="2" applyFont="1" applyBorder="1" applyAlignment="1">
      <alignment horizontal="right"/>
    </xf>
    <xf numFmtId="16" fontId="12" fillId="0" borderId="0" xfId="2" applyNumberFormat="1" applyFont="1" applyAlignment="1">
      <alignment horizontal="left"/>
    </xf>
    <xf numFmtId="0" fontId="19" fillId="0" borderId="0" xfId="2" applyFont="1" applyBorder="1" applyAlignment="1">
      <alignment horizontal="center"/>
    </xf>
    <xf numFmtId="168" fontId="12" fillId="0" borderId="0" xfId="4" applyFont="1" applyAlignment="1">
      <alignment horizontal="center"/>
    </xf>
    <xf numFmtId="0" fontId="11" fillId="0" borderId="0" xfId="2" applyFont="1" applyAlignment="1"/>
    <xf numFmtId="168" fontId="12" fillId="0" borderId="5" xfId="4" applyFont="1" applyBorder="1" applyAlignment="1">
      <alignment horizontal="center" wrapText="1"/>
    </xf>
    <xf numFmtId="0" fontId="11" fillId="0" borderId="18" xfId="2" applyFont="1" applyBorder="1" applyAlignment="1">
      <alignment wrapText="1"/>
    </xf>
    <xf numFmtId="169" fontId="11" fillId="0" borderId="18" xfId="2" applyNumberFormat="1" applyFont="1" applyBorder="1" applyAlignment="1">
      <alignment wrapText="1"/>
    </xf>
    <xf numFmtId="0" fontId="11" fillId="0" borderId="1" xfId="2" applyFont="1" applyBorder="1"/>
    <xf numFmtId="169" fontId="11" fillId="0" borderId="1" xfId="2" applyNumberFormat="1" applyFont="1" applyBorder="1" applyAlignment="1">
      <alignment horizontal="right"/>
    </xf>
    <xf numFmtId="169" fontId="11" fillId="0" borderId="1" xfId="2" applyNumberFormat="1" applyFont="1" applyBorder="1"/>
    <xf numFmtId="0" fontId="20" fillId="0" borderId="1" xfId="2" applyFont="1" applyBorder="1"/>
    <xf numFmtId="0" fontId="21" fillId="0" borderId="1" xfId="2" applyFont="1" applyBorder="1"/>
    <xf numFmtId="169" fontId="21" fillId="0" borderId="1" xfId="2" applyNumberFormat="1" applyFont="1" applyBorder="1"/>
    <xf numFmtId="0" fontId="11" fillId="0" borderId="26" xfId="2" applyFont="1" applyBorder="1" applyAlignment="1">
      <alignment wrapText="1"/>
    </xf>
    <xf numFmtId="0" fontId="11" fillId="0" borderId="2" xfId="2" applyFont="1" applyBorder="1" applyAlignment="1">
      <alignment wrapText="1"/>
    </xf>
    <xf numFmtId="169" fontId="11" fillId="0" borderId="2" xfId="2" applyNumberFormat="1" applyFont="1" applyBorder="1" applyAlignment="1">
      <alignment wrapText="1"/>
    </xf>
    <xf numFmtId="0" fontId="13" fillId="6" borderId="4" xfId="2" applyFont="1" applyFill="1" applyBorder="1" applyAlignment="1">
      <alignment horizontal="left" wrapText="1"/>
    </xf>
    <xf numFmtId="164" fontId="5" fillId="8" borderId="12" xfId="2" applyNumberFormat="1" applyFont="1" applyFill="1" applyBorder="1" applyAlignment="1"/>
    <xf numFmtId="0" fontId="5" fillId="8" borderId="12" xfId="2" applyFont="1" applyFill="1" applyBorder="1" applyAlignment="1"/>
    <xf numFmtId="0" fontId="5" fillId="8" borderId="23" xfId="2" applyFont="1" applyFill="1" applyBorder="1" applyAlignment="1"/>
    <xf numFmtId="164" fontId="6" fillId="0" borderId="18" xfId="2" applyNumberFormat="1" applyBorder="1" applyAlignment="1">
      <alignment horizontal="center" vertical="center"/>
    </xf>
    <xf numFmtId="164" fontId="6" fillId="0" borderId="29" xfId="2" applyNumberFormat="1" applyBorder="1" applyAlignment="1">
      <alignment horizontal="center" vertical="center"/>
    </xf>
    <xf numFmtId="164" fontId="22" fillId="3" borderId="4" xfId="2" applyNumberFormat="1" applyFont="1" applyFill="1" applyBorder="1" applyAlignment="1">
      <alignment horizontal="center"/>
    </xf>
    <xf numFmtId="164" fontId="22" fillId="3" borderId="5" xfId="2" applyNumberFormat="1" applyFont="1" applyFill="1" applyBorder="1" applyAlignment="1">
      <alignment horizontal="center"/>
    </xf>
    <xf numFmtId="164" fontId="6" fillId="8" borderId="0" xfId="2" applyNumberFormat="1" applyFill="1" applyBorder="1" applyAlignment="1">
      <alignment horizontal="center" vertical="center"/>
    </xf>
    <xf numFmtId="0" fontId="5" fillId="0" borderId="0" xfId="2" applyFont="1" applyFill="1" applyBorder="1" applyAlignment="1"/>
    <xf numFmtId="0" fontId="6" fillId="0" borderId="0" xfId="2" applyFill="1" applyBorder="1" applyAlignment="1"/>
    <xf numFmtId="0" fontId="0" fillId="0" borderId="0" xfId="0" applyProtection="1"/>
    <xf numFmtId="0" fontId="2" fillId="0" borderId="30" xfId="0" applyFont="1" applyBorder="1" applyProtection="1"/>
    <xf numFmtId="0" fontId="2" fillId="11" borderId="30" xfId="0" applyFont="1" applyFill="1" applyBorder="1" applyProtection="1"/>
    <xf numFmtId="0" fontId="0" fillId="0" borderId="9" xfId="0" applyBorder="1" applyProtection="1"/>
    <xf numFmtId="0" fontId="0" fillId="0" borderId="10" xfId="0" applyBorder="1" applyProtection="1"/>
    <xf numFmtId="0" fontId="0" fillId="10" borderId="0" xfId="0" applyFill="1" applyProtection="1"/>
    <xf numFmtId="0" fontId="0" fillId="10" borderId="9" xfId="0" applyFill="1" applyBorder="1" applyProtection="1"/>
    <xf numFmtId="0" fontId="0" fillId="10" borderId="10" xfId="0" applyFill="1" applyBorder="1" applyProtection="1"/>
    <xf numFmtId="0" fontId="0" fillId="10" borderId="11" xfId="0" applyFill="1" applyBorder="1" applyProtection="1"/>
    <xf numFmtId="0" fontId="0" fillId="10" borderId="12" xfId="0" applyFill="1" applyBorder="1" applyProtection="1"/>
    <xf numFmtId="0" fontId="0" fillId="2" borderId="9" xfId="0" applyFill="1" applyBorder="1" applyProtection="1"/>
    <xf numFmtId="0" fontId="0" fillId="2" borderId="13" xfId="0" applyFill="1" applyBorder="1" applyProtection="1"/>
    <xf numFmtId="0" fontId="0" fillId="0" borderId="15" xfId="0" applyBorder="1" applyProtection="1"/>
    <xf numFmtId="0" fontId="5" fillId="0" borderId="0" xfId="2" applyFont="1" applyFill="1" applyBorder="1" applyAlignment="1">
      <alignment wrapText="1"/>
    </xf>
    <xf numFmtId="0" fontId="0" fillId="2" borderId="0" xfId="0" applyFill="1" applyAlignment="1">
      <alignment horizontal="center"/>
    </xf>
    <xf numFmtId="0" fontId="5" fillId="8" borderId="17" xfId="2" applyFont="1" applyFill="1" applyBorder="1" applyAlignment="1"/>
    <xf numFmtId="164" fontId="5" fillId="8" borderId="0" xfId="2" applyNumberFormat="1" applyFont="1" applyFill="1" applyBorder="1" applyAlignment="1"/>
    <xf numFmtId="164" fontId="13" fillId="4" borderId="17" xfId="2" applyNumberFormat="1" applyFont="1" applyFill="1" applyBorder="1" applyAlignment="1">
      <alignment horizontal="center" vertical="center"/>
    </xf>
    <xf numFmtId="0" fontId="13" fillId="6" borderId="4" xfId="2" applyFont="1" applyFill="1" applyBorder="1" applyAlignment="1">
      <alignment horizontal="center" wrapText="1"/>
    </xf>
    <xf numFmtId="0" fontId="5" fillId="8" borderId="21" xfId="2" applyFont="1" applyFill="1" applyBorder="1" applyAlignment="1">
      <alignment wrapText="1"/>
    </xf>
    <xf numFmtId="0" fontId="5" fillId="8" borderId="22" xfId="2" applyFont="1" applyFill="1" applyBorder="1" applyAlignment="1">
      <alignment wrapText="1"/>
    </xf>
    <xf numFmtId="0" fontId="5" fillId="8" borderId="0" xfId="2" applyFont="1" applyFill="1" applyBorder="1" applyAlignment="1"/>
    <xf numFmtId="164" fontId="6" fillId="0" borderId="2" xfId="2" applyNumberFormat="1" applyBorder="1" applyAlignment="1">
      <alignment horizontal="center" vertical="center"/>
    </xf>
    <xf numFmtId="10" fontId="11" fillId="0" borderId="2" xfId="5" applyNumberFormat="1" applyFont="1" applyBorder="1" applyAlignment="1">
      <alignment horizontal="center" wrapText="1"/>
    </xf>
    <xf numFmtId="164" fontId="6" fillId="0" borderId="19" xfId="2" applyNumberFormat="1" applyBorder="1" applyAlignment="1">
      <alignment horizontal="center" vertical="center"/>
    </xf>
    <xf numFmtId="167" fontId="11" fillId="0" borderId="2" xfId="5" applyNumberFormat="1" applyFont="1" applyBorder="1" applyAlignment="1">
      <alignment horizontal="center" wrapText="1"/>
    </xf>
    <xf numFmtId="167" fontId="11" fillId="0" borderId="19" xfId="5" applyNumberFormat="1" applyFont="1" applyBorder="1" applyAlignment="1">
      <alignment horizontal="center" wrapText="1"/>
    </xf>
    <xf numFmtId="164" fontId="6" fillId="0" borderId="33" xfId="2" applyNumberFormat="1" applyBorder="1" applyAlignment="1">
      <alignment horizontal="center" vertical="center"/>
    </xf>
    <xf numFmtId="9" fontId="13" fillId="6" borderId="4" xfId="5" applyFont="1" applyFill="1" applyBorder="1" applyAlignment="1">
      <alignment horizontal="center" wrapText="1"/>
    </xf>
    <xf numFmtId="10" fontId="13" fillId="6" borderId="4" xfId="5" applyNumberFormat="1" applyFont="1" applyFill="1" applyBorder="1" applyAlignment="1">
      <alignment horizontal="center" wrapText="1"/>
    </xf>
    <xf numFmtId="0" fontId="0" fillId="0" borderId="28" xfId="0" applyBorder="1" applyAlignment="1">
      <alignment horizontal="center"/>
    </xf>
    <xf numFmtId="164" fontId="2" fillId="0" borderId="28" xfId="0" applyNumberFormat="1" applyFont="1" applyBorder="1" applyAlignment="1">
      <alignment horizontal="center"/>
    </xf>
    <xf numFmtId="0" fontId="0" fillId="0" borderId="0" xfId="0" applyAlignment="1" applyProtection="1">
      <alignment horizontal="center"/>
      <protection locked="0"/>
    </xf>
    <xf numFmtId="0" fontId="0" fillId="0" borderId="0" xfId="0" applyAlignment="1">
      <alignment wrapText="1"/>
    </xf>
    <xf numFmtId="164" fontId="5" fillId="0" borderId="18" xfId="0" applyNumberFormat="1" applyFont="1" applyFill="1" applyBorder="1" applyAlignment="1">
      <alignment horizontal="center" wrapText="1"/>
    </xf>
    <xf numFmtId="164" fontId="0" fillId="0" borderId="8" xfId="0" applyNumberFormat="1" applyBorder="1" applyAlignment="1">
      <alignment horizontal="center" wrapText="1"/>
    </xf>
    <xf numFmtId="164" fontId="5" fillId="0" borderId="1" xfId="0" applyNumberFormat="1" applyFont="1" applyFill="1" applyBorder="1" applyAlignment="1">
      <alignment horizontal="center" wrapText="1"/>
    </xf>
    <xf numFmtId="164" fontId="0" fillId="0" borderId="10" xfId="0" applyNumberFormat="1" applyBorder="1" applyAlignment="1">
      <alignment horizontal="center" wrapText="1"/>
    </xf>
    <xf numFmtId="164" fontId="0" fillId="0" borderId="29" xfId="0" applyNumberFormat="1" applyBorder="1" applyAlignment="1">
      <alignment horizontal="center" wrapText="1"/>
    </xf>
    <xf numFmtId="164" fontId="5" fillId="0" borderId="14" xfId="0" applyNumberFormat="1" applyFont="1" applyFill="1" applyBorder="1" applyAlignment="1">
      <alignment horizontal="center" wrapText="1"/>
    </xf>
    <xf numFmtId="164" fontId="2" fillId="7" borderId="5" xfId="0" applyNumberFormat="1" applyFont="1" applyFill="1" applyBorder="1" applyAlignment="1">
      <alignment horizontal="center" wrapText="1"/>
    </xf>
    <xf numFmtId="0" fontId="2" fillId="0" borderId="0" xfId="0" applyFont="1" applyAlignment="1">
      <alignment wrapText="1"/>
    </xf>
    <xf numFmtId="164" fontId="2" fillId="0" borderId="1" xfId="0" applyNumberFormat="1" applyFont="1" applyBorder="1" applyAlignment="1">
      <alignment horizontal="center" wrapText="1"/>
    </xf>
    <xf numFmtId="0" fontId="2" fillId="13" borderId="0" xfId="0" applyFont="1" applyFill="1"/>
    <xf numFmtId="0" fontId="0" fillId="13" borderId="0" xfId="0" applyFill="1" applyAlignment="1">
      <alignment horizontal="center"/>
    </xf>
    <xf numFmtId="0" fontId="0" fillId="13" borderId="6" xfId="0" applyFill="1" applyBorder="1" applyAlignment="1" applyProtection="1">
      <alignment wrapText="1"/>
      <protection locked="0"/>
    </xf>
    <xf numFmtId="0" fontId="0" fillId="13" borderId="18" xfId="0" applyFill="1" applyBorder="1" applyAlignment="1" applyProtection="1">
      <alignment horizontal="center" wrapText="1"/>
      <protection locked="0"/>
    </xf>
    <xf numFmtId="0" fontId="0" fillId="13" borderId="9" xfId="0" applyFill="1" applyBorder="1" applyAlignment="1" applyProtection="1">
      <alignment wrapText="1"/>
      <protection locked="0"/>
    </xf>
    <xf numFmtId="0" fontId="0" fillId="13" borderId="1" xfId="0" applyFill="1" applyBorder="1" applyAlignment="1" applyProtection="1">
      <alignment horizontal="center" wrapText="1"/>
      <protection locked="0"/>
    </xf>
    <xf numFmtId="0" fontId="0" fillId="13" borderId="26" xfId="0" applyFill="1" applyBorder="1" applyAlignment="1" applyProtection="1">
      <alignment wrapText="1"/>
      <protection locked="0"/>
    </xf>
    <xf numFmtId="0" fontId="0" fillId="13" borderId="14" xfId="0" applyFill="1" applyBorder="1" applyAlignment="1" applyProtection="1">
      <alignment horizontal="center" wrapText="1"/>
      <protection locked="0"/>
    </xf>
    <xf numFmtId="17" fontId="0" fillId="13" borderId="7" xfId="0" applyNumberFormat="1" applyFill="1" applyBorder="1" applyAlignment="1" applyProtection="1">
      <alignment horizontal="center" wrapText="1"/>
      <protection locked="0"/>
    </xf>
    <xf numFmtId="2" fontId="0" fillId="13" borderId="7" xfId="1" applyNumberFormat="1" applyFont="1" applyFill="1" applyBorder="1" applyAlignment="1" applyProtection="1">
      <alignment horizontal="center" wrapText="1"/>
      <protection locked="0"/>
    </xf>
    <xf numFmtId="17" fontId="0" fillId="13" borderId="1" xfId="0" applyNumberFormat="1" applyFill="1" applyBorder="1" applyAlignment="1" applyProtection="1">
      <alignment horizontal="center" wrapText="1"/>
      <protection locked="0"/>
    </xf>
    <xf numFmtId="2" fontId="0" fillId="13" borderId="1" xfId="1" applyNumberFormat="1" applyFont="1" applyFill="1" applyBorder="1" applyAlignment="1" applyProtection="1">
      <alignment horizontal="center" wrapText="1"/>
      <protection locked="0"/>
    </xf>
    <xf numFmtId="17" fontId="0" fillId="13" borderId="2" xfId="0" applyNumberFormat="1" applyFill="1" applyBorder="1" applyAlignment="1" applyProtection="1">
      <alignment horizontal="center" wrapText="1"/>
      <protection locked="0"/>
    </xf>
    <xf numFmtId="2" fontId="0" fillId="13" borderId="2" xfId="1" applyNumberFormat="1" applyFont="1" applyFill="1" applyBorder="1" applyAlignment="1" applyProtection="1">
      <alignment horizontal="center" wrapText="1"/>
      <protection locked="0"/>
    </xf>
    <xf numFmtId="0" fontId="0" fillId="13" borderId="25" xfId="0" applyFill="1" applyBorder="1" applyAlignment="1" applyProtection="1">
      <alignment wrapText="1"/>
      <protection locked="0"/>
    </xf>
    <xf numFmtId="2" fontId="0" fillId="13" borderId="18" xfId="1" applyNumberFormat="1" applyFont="1" applyFill="1" applyBorder="1" applyAlignment="1" applyProtection="1">
      <alignment horizontal="center" wrapText="1"/>
      <protection locked="0"/>
    </xf>
    <xf numFmtId="0" fontId="0" fillId="13" borderId="2" xfId="0" applyFill="1" applyBorder="1" applyAlignment="1" applyProtection="1">
      <alignment horizontal="center" wrapText="1"/>
      <protection locked="0"/>
    </xf>
    <xf numFmtId="17" fontId="0" fillId="13" borderId="18" xfId="0" applyNumberFormat="1" applyFill="1" applyBorder="1" applyAlignment="1" applyProtection="1">
      <alignment horizontal="center" wrapText="1"/>
      <protection locked="0"/>
    </xf>
    <xf numFmtId="0" fontId="0" fillId="13" borderId="0" xfId="0" applyFill="1" applyAlignment="1" applyProtection="1">
      <alignment horizontal="center"/>
      <protection locked="0"/>
    </xf>
    <xf numFmtId="164" fontId="2" fillId="13" borderId="0" xfId="0" applyNumberFormat="1" applyFont="1" applyFill="1" applyAlignment="1" applyProtection="1">
      <alignment horizontal="center"/>
      <protection locked="0"/>
    </xf>
    <xf numFmtId="0" fontId="0" fillId="13" borderId="9" xfId="0" applyFill="1" applyBorder="1" applyAlignment="1">
      <alignment wrapText="1"/>
    </xf>
    <xf numFmtId="0" fontId="0" fillId="13" borderId="1" xfId="0" applyFill="1" applyBorder="1" applyAlignment="1">
      <alignment horizontal="center"/>
    </xf>
    <xf numFmtId="0" fontId="0" fillId="13" borderId="1" xfId="0" applyNumberFormat="1" applyFill="1" applyBorder="1" applyAlignment="1">
      <alignment horizontal="center"/>
    </xf>
    <xf numFmtId="0" fontId="0" fillId="13" borderId="10" xfId="0" applyFill="1" applyBorder="1" applyAlignment="1">
      <alignment horizontal="center"/>
    </xf>
    <xf numFmtId="0" fontId="0" fillId="13" borderId="13" xfId="0" applyFill="1" applyBorder="1" applyAlignment="1">
      <alignment wrapText="1"/>
    </xf>
    <xf numFmtId="0" fontId="0" fillId="13" borderId="14" xfId="0" applyFill="1" applyBorder="1" applyAlignment="1">
      <alignment horizontal="center"/>
    </xf>
    <xf numFmtId="0" fontId="0" fillId="13" borderId="14" xfId="0" applyNumberFormat="1" applyFill="1" applyBorder="1" applyAlignment="1">
      <alignment horizontal="center"/>
    </xf>
    <xf numFmtId="0" fontId="0" fillId="13" borderId="15" xfId="0" applyFill="1" applyBorder="1" applyAlignment="1">
      <alignment horizontal="center"/>
    </xf>
    <xf numFmtId="0" fontId="0" fillId="13" borderId="6" xfId="0" applyFill="1" applyBorder="1"/>
    <xf numFmtId="0" fontId="0" fillId="13" borderId="7" xfId="0" applyFill="1" applyBorder="1" applyAlignment="1">
      <alignment horizontal="center"/>
    </xf>
    <xf numFmtId="0" fontId="0" fillId="13" borderId="9" xfId="0" applyFill="1" applyBorder="1"/>
    <xf numFmtId="0" fontId="0" fillId="13" borderId="26" xfId="0" applyFill="1" applyBorder="1"/>
    <xf numFmtId="0" fontId="0" fillId="13" borderId="2" xfId="0" applyFill="1" applyBorder="1" applyAlignment="1">
      <alignment horizontal="center"/>
    </xf>
    <xf numFmtId="17" fontId="0" fillId="13" borderId="7" xfId="0" applyNumberFormat="1" applyFill="1" applyBorder="1" applyAlignment="1">
      <alignment horizontal="center"/>
    </xf>
    <xf numFmtId="2" fontId="0" fillId="13" borderId="7" xfId="1" applyNumberFormat="1" applyFont="1" applyFill="1" applyBorder="1" applyAlignment="1">
      <alignment horizontal="center"/>
    </xf>
    <xf numFmtId="17" fontId="0" fillId="13" borderId="1" xfId="0" applyNumberFormat="1" applyFill="1" applyBorder="1" applyAlignment="1">
      <alignment horizontal="center"/>
    </xf>
    <xf numFmtId="2" fontId="0" fillId="13" borderId="1" xfId="1" applyNumberFormat="1" applyFont="1" applyFill="1" applyBorder="1" applyAlignment="1">
      <alignment horizontal="center"/>
    </xf>
    <xf numFmtId="17" fontId="0" fillId="13" borderId="2" xfId="0" applyNumberFormat="1" applyFill="1" applyBorder="1" applyAlignment="1">
      <alignment horizontal="center"/>
    </xf>
    <xf numFmtId="2" fontId="0" fillId="13" borderId="2" xfId="1" applyNumberFormat="1" applyFont="1" applyFill="1" applyBorder="1" applyAlignment="1">
      <alignment horizontal="center"/>
    </xf>
    <xf numFmtId="0" fontId="0" fillId="13" borderId="25" xfId="0" applyFill="1" applyBorder="1"/>
    <xf numFmtId="0" fontId="0" fillId="13" borderId="18" xfId="0" applyFill="1" applyBorder="1" applyAlignment="1">
      <alignment horizontal="center"/>
    </xf>
    <xf numFmtId="17" fontId="0" fillId="13" borderId="18" xfId="0" applyNumberFormat="1" applyFill="1" applyBorder="1" applyAlignment="1">
      <alignment horizontal="center"/>
    </xf>
    <xf numFmtId="2" fontId="0" fillId="13" borderId="18" xfId="1" applyNumberFormat="1" applyFont="1" applyFill="1" applyBorder="1" applyAlignment="1">
      <alignment horizontal="center"/>
    </xf>
    <xf numFmtId="0" fontId="28" fillId="0" borderId="3" xfId="2" applyFont="1" applyBorder="1" applyAlignment="1">
      <alignment horizontal="center" wrapText="1"/>
    </xf>
    <xf numFmtId="0" fontId="11" fillId="0" borderId="25" xfId="2" applyFont="1" applyBorder="1" applyAlignment="1">
      <alignment horizontal="center" wrapText="1"/>
    </xf>
    <xf numFmtId="0" fontId="11" fillId="0" borderId="9" xfId="2" applyFont="1" applyBorder="1" applyAlignment="1">
      <alignment horizontal="center"/>
    </xf>
    <xf numFmtId="0" fontId="11" fillId="4" borderId="21" xfId="2" applyFont="1" applyFill="1" applyBorder="1" applyAlignment="1"/>
    <xf numFmtId="0" fontId="11" fillId="0" borderId="34" xfId="2" applyFont="1" applyBorder="1" applyAlignment="1">
      <alignment horizontal="center" wrapText="1"/>
    </xf>
    <xf numFmtId="0" fontId="29" fillId="0" borderId="24" xfId="2" applyFont="1" applyBorder="1" applyAlignment="1">
      <alignment horizontal="center" wrapText="1"/>
    </xf>
    <xf numFmtId="0" fontId="29" fillId="0" borderId="4" xfId="2" applyFont="1" applyBorder="1" applyAlignment="1">
      <alignment horizontal="left" wrapText="1"/>
    </xf>
    <xf numFmtId="0" fontId="29" fillId="0" borderId="24" xfId="2" applyFont="1" applyBorder="1" applyAlignment="1">
      <alignment horizontal="left" wrapText="1"/>
    </xf>
    <xf numFmtId="0" fontId="30" fillId="0" borderId="0" xfId="0" applyFont="1"/>
    <xf numFmtId="0" fontId="31" fillId="0" borderId="5" xfId="0" applyFont="1" applyBorder="1" applyAlignment="1">
      <alignment horizontal="center" wrapText="1"/>
    </xf>
    <xf numFmtId="0" fontId="32" fillId="0" borderId="0" xfId="2" applyFont="1" applyBorder="1"/>
    <xf numFmtId="0" fontId="32" fillId="0" borderId="0" xfId="2" applyFont="1" applyFill="1" applyBorder="1"/>
    <xf numFmtId="0" fontId="7" fillId="0" borderId="0" xfId="0" applyFont="1" applyAlignment="1">
      <alignment horizontal="left"/>
    </xf>
    <xf numFmtId="164" fontId="6" fillId="0" borderId="0" xfId="2" applyNumberFormat="1" applyFont="1" applyAlignment="1">
      <alignment horizontal="center"/>
    </xf>
    <xf numFmtId="164" fontId="5" fillId="0" borderId="0" xfId="2" applyNumberFormat="1" applyFont="1" applyAlignment="1">
      <alignment horizontal="center"/>
    </xf>
    <xf numFmtId="0" fontId="12" fillId="12" borderId="0" xfId="0" applyFont="1" applyFill="1" applyBorder="1" applyAlignment="1">
      <alignment horizontal="center" wrapText="1"/>
    </xf>
    <xf numFmtId="0" fontId="6" fillId="0" borderId="0" xfId="0" applyFont="1" applyBorder="1" applyAlignment="1">
      <alignment horizontal="center"/>
    </xf>
    <xf numFmtId="0" fontId="5" fillId="3" borderId="2" xfId="0" applyFont="1" applyFill="1" applyBorder="1" applyAlignment="1">
      <alignment horizontal="center" wrapText="1"/>
    </xf>
    <xf numFmtId="0" fontId="6" fillId="0" borderId="0" xfId="0" applyFont="1" applyFill="1" applyBorder="1" applyAlignment="1">
      <alignment horizontal="center"/>
    </xf>
    <xf numFmtId="0" fontId="5" fillId="0" borderId="0" xfId="0" applyFont="1" applyBorder="1" applyAlignment="1">
      <alignment horizontal="center"/>
    </xf>
    <xf numFmtId="0" fontId="29" fillId="0" borderId="2" xfId="0" applyFont="1" applyBorder="1" applyAlignment="1">
      <alignment horizontal="center" wrapText="1"/>
    </xf>
    <xf numFmtId="0" fontId="6" fillId="12" borderId="9" xfId="0" applyFont="1" applyFill="1" applyBorder="1" applyAlignment="1">
      <alignment horizontal="center"/>
    </xf>
    <xf numFmtId="0" fontId="6" fillId="12" borderId="13" xfId="0" applyFont="1" applyFill="1" applyBorder="1" applyAlignment="1">
      <alignment horizontal="center"/>
    </xf>
    <xf numFmtId="164" fontId="0" fillId="0" borderId="0" xfId="0" applyNumberFormat="1" applyAlignment="1">
      <alignment horizontal="center"/>
    </xf>
    <xf numFmtId="0" fontId="27" fillId="12" borderId="35" xfId="0" applyFont="1" applyFill="1" applyBorder="1" applyAlignment="1">
      <alignment horizontal="center" wrapText="1"/>
    </xf>
    <xf numFmtId="164" fontId="27" fillId="0" borderId="36" xfId="2" applyNumberFormat="1" applyFont="1" applyBorder="1" applyAlignment="1">
      <alignment horizontal="center" wrapText="1"/>
    </xf>
    <xf numFmtId="164" fontId="27" fillId="3" borderId="36" xfId="2" applyNumberFormat="1" applyFont="1" applyFill="1" applyBorder="1" applyAlignment="1">
      <alignment horizontal="center" wrapText="1"/>
    </xf>
    <xf numFmtId="164" fontId="5" fillId="0" borderId="36" xfId="2" applyNumberFormat="1" applyFont="1" applyBorder="1" applyAlignment="1">
      <alignment horizontal="center" wrapText="1"/>
    </xf>
    <xf numFmtId="164" fontId="27" fillId="3" borderId="37" xfId="2" applyNumberFormat="1" applyFont="1" applyFill="1" applyBorder="1" applyAlignment="1">
      <alignment horizontal="center" wrapText="1"/>
    </xf>
    <xf numFmtId="164" fontId="5" fillId="0" borderId="0" xfId="2" applyNumberFormat="1" applyFont="1" applyAlignment="1">
      <alignment horizontal="center" wrapText="1"/>
    </xf>
    <xf numFmtId="164" fontId="2" fillId="0" borderId="0" xfId="0" applyNumberFormat="1" applyFont="1" applyAlignment="1">
      <alignment horizontal="center" wrapText="1"/>
    </xf>
    <xf numFmtId="164" fontId="35" fillId="0" borderId="1" xfId="2" applyNumberFormat="1" applyFont="1" applyFill="1" applyBorder="1"/>
    <xf numFmtId="164" fontId="36" fillId="3" borderId="1" xfId="2" applyNumberFormat="1" applyFont="1" applyFill="1" applyBorder="1" applyAlignment="1">
      <alignment horizontal="center"/>
    </xf>
    <xf numFmtId="164" fontId="35" fillId="0" borderId="1" xfId="2" applyNumberFormat="1" applyFont="1" applyBorder="1"/>
    <xf numFmtId="164" fontId="36" fillId="3" borderId="10" xfId="2" applyNumberFormat="1" applyFont="1" applyFill="1" applyBorder="1" applyAlignment="1">
      <alignment horizontal="center"/>
    </xf>
    <xf numFmtId="164" fontId="35" fillId="0" borderId="14" xfId="2" applyNumberFormat="1" applyFont="1" applyFill="1" applyBorder="1"/>
    <xf numFmtId="164" fontId="36" fillId="3" borderId="14" xfId="2" applyNumberFormat="1" applyFont="1" applyFill="1" applyBorder="1" applyAlignment="1">
      <alignment horizontal="center"/>
    </xf>
    <xf numFmtId="164" fontId="35" fillId="0" borderId="14" xfId="2" applyNumberFormat="1" applyFont="1" applyBorder="1"/>
    <xf numFmtId="164" fontId="36" fillId="3" borderId="15" xfId="2" applyNumberFormat="1" applyFont="1" applyFill="1" applyBorder="1" applyAlignment="1">
      <alignment horizontal="center"/>
    </xf>
    <xf numFmtId="0" fontId="13" fillId="6" borderId="3" xfId="2" applyFont="1" applyFill="1" applyBorder="1" applyAlignment="1">
      <alignment horizontal="center" wrapText="1"/>
    </xf>
    <xf numFmtId="0" fontId="13" fillId="6" borderId="24" xfId="2" applyFont="1" applyFill="1" applyBorder="1" applyAlignment="1">
      <alignment horizontal="center" wrapText="1"/>
    </xf>
    <xf numFmtId="0" fontId="13" fillId="6" borderId="4" xfId="2" applyFont="1" applyFill="1" applyBorder="1" applyAlignment="1">
      <alignment horizontal="center" wrapText="1"/>
    </xf>
    <xf numFmtId="0" fontId="26" fillId="0" borderId="0" xfId="2" applyFont="1" applyAlignment="1">
      <alignment horizontal="left" wrapText="1"/>
    </xf>
    <xf numFmtId="0" fontId="18" fillId="5" borderId="21" xfId="2" applyFont="1" applyFill="1" applyBorder="1" applyAlignment="1">
      <alignment horizontal="left" wrapText="1"/>
    </xf>
    <xf numFmtId="0" fontId="15" fillId="0" borderId="27" xfId="0" applyFont="1" applyFill="1" applyBorder="1" applyAlignment="1">
      <alignment horizontal="center" vertical="top" wrapText="1"/>
    </xf>
    <xf numFmtId="0" fontId="15" fillId="0" borderId="28" xfId="0" applyFont="1" applyFill="1" applyBorder="1" applyAlignment="1">
      <alignment horizontal="center" vertical="top" wrapText="1"/>
    </xf>
    <xf numFmtId="0" fontId="15" fillId="0" borderId="24" xfId="0" applyFont="1" applyFill="1" applyBorder="1" applyAlignment="1">
      <alignment horizontal="center" vertical="top" wrapText="1"/>
    </xf>
    <xf numFmtId="0" fontId="15" fillId="0" borderId="27" xfId="0" applyFont="1" applyFill="1" applyBorder="1" applyAlignment="1">
      <alignment horizontal="center" vertical="top"/>
    </xf>
    <xf numFmtId="0" fontId="15" fillId="0" borderId="17" xfId="0" applyFont="1" applyFill="1" applyBorder="1" applyAlignment="1">
      <alignment horizontal="center" vertical="top"/>
    </xf>
    <xf numFmtId="0" fontId="15" fillId="0" borderId="28" xfId="0" applyFont="1" applyFill="1" applyBorder="1" applyAlignment="1">
      <alignment horizontal="center" vertical="top"/>
    </xf>
    <xf numFmtId="0" fontId="15" fillId="0" borderId="24" xfId="0" applyFont="1" applyFill="1" applyBorder="1" applyAlignment="1">
      <alignment horizontal="center" vertical="top"/>
    </xf>
    <xf numFmtId="0" fontId="16" fillId="0" borderId="0" xfId="0" applyFont="1" applyFill="1" applyAlignment="1">
      <alignment horizontal="center"/>
    </xf>
    <xf numFmtId="0" fontId="15" fillId="0" borderId="17" xfId="0" applyFont="1" applyFill="1" applyBorder="1" applyAlignment="1">
      <alignment horizontal="center" vertical="top" wrapText="1"/>
    </xf>
    <xf numFmtId="0" fontId="0" fillId="13" borderId="0" xfId="0" applyFill="1" applyAlignment="1">
      <alignment horizontal="center"/>
    </xf>
    <xf numFmtId="0" fontId="17" fillId="0" borderId="0" xfId="0" applyFont="1" applyFill="1" applyAlignment="1">
      <alignment horizontal="center" wrapText="1"/>
    </xf>
    <xf numFmtId="0" fontId="2" fillId="9" borderId="31" xfId="0" applyFont="1" applyFill="1" applyBorder="1" applyAlignment="1" applyProtection="1">
      <alignment horizontal="center"/>
    </xf>
    <xf numFmtId="0" fontId="2" fillId="9" borderId="32" xfId="0" applyFont="1" applyFill="1" applyBorder="1" applyAlignment="1" applyProtection="1">
      <alignment horizontal="center"/>
    </xf>
    <xf numFmtId="0" fontId="6" fillId="0" borderId="20" xfId="2" applyFont="1" applyBorder="1"/>
    <xf numFmtId="0" fontId="6" fillId="0" borderId="21" xfId="2" applyFont="1" applyBorder="1" applyAlignment="1">
      <alignment horizontal="left"/>
    </xf>
    <xf numFmtId="0" fontId="6" fillId="0" borderId="22" xfId="2" applyFont="1" applyBorder="1"/>
    <xf numFmtId="0" fontId="6" fillId="0" borderId="11" xfId="2" applyFont="1" applyBorder="1"/>
    <xf numFmtId="0" fontId="6" fillId="0" borderId="0" xfId="2" applyFont="1" applyBorder="1" applyAlignment="1">
      <alignment horizontal="left"/>
    </xf>
    <xf numFmtId="49" fontId="6" fillId="0" borderId="0" xfId="2" quotePrefix="1" applyNumberFormat="1" applyFont="1" applyBorder="1" applyAlignment="1">
      <alignment horizontal="right"/>
    </xf>
    <xf numFmtId="0" fontId="6" fillId="0" borderId="12" xfId="2" applyFont="1" applyBorder="1"/>
    <xf numFmtId="0" fontId="37" fillId="0" borderId="11" xfId="2" applyFont="1" applyBorder="1"/>
    <xf numFmtId="0" fontId="38" fillId="0" borderId="0" xfId="2" applyFont="1" applyBorder="1" applyAlignment="1">
      <alignment horizontal="left"/>
    </xf>
    <xf numFmtId="0" fontId="6" fillId="0" borderId="0" xfId="2" applyFont="1" applyBorder="1"/>
    <xf numFmtId="164" fontId="6" fillId="0" borderId="12" xfId="2" applyNumberFormat="1" applyFont="1" applyBorder="1" applyAlignment="1">
      <alignment horizontal="center"/>
    </xf>
    <xf numFmtId="0" fontId="6" fillId="0" borderId="0" xfId="2" applyFont="1" applyFill="1" applyBorder="1" applyAlignment="1">
      <alignment horizontal="left"/>
    </xf>
    <xf numFmtId="0" fontId="38" fillId="0" borderId="0" xfId="2" applyFont="1" applyBorder="1"/>
    <xf numFmtId="0" fontId="6" fillId="13" borderId="0" xfId="2" applyFont="1" applyFill="1" applyBorder="1"/>
    <xf numFmtId="165" fontId="6" fillId="0" borderId="0" xfId="2" applyNumberFormat="1" applyFont="1" applyBorder="1" applyAlignment="1">
      <alignment horizontal="left"/>
    </xf>
    <xf numFmtId="0" fontId="6" fillId="0" borderId="11" xfId="2" applyFont="1" applyFill="1" applyBorder="1"/>
    <xf numFmtId="0" fontId="6" fillId="0" borderId="0" xfId="2" applyFont="1" applyBorder="1" applyAlignment="1">
      <alignment horizontal="center"/>
    </xf>
    <xf numFmtId="0" fontId="6" fillId="0" borderId="0" xfId="2" applyFont="1" applyFill="1" applyBorder="1"/>
    <xf numFmtId="0" fontId="32" fillId="0" borderId="12" xfId="2" applyFont="1" applyBorder="1"/>
    <xf numFmtId="0" fontId="6" fillId="0" borderId="0" xfId="2" applyFont="1"/>
    <xf numFmtId="0" fontId="32" fillId="0" borderId="12" xfId="2" applyFont="1" applyFill="1" applyBorder="1"/>
    <xf numFmtId="0" fontId="5" fillId="0" borderId="11" xfId="2" applyFont="1" applyBorder="1"/>
    <xf numFmtId="0" fontId="6" fillId="0" borderId="12" xfId="2" applyFont="1" applyFill="1" applyBorder="1"/>
    <xf numFmtId="0" fontId="39" fillId="0" borderId="0" xfId="3" applyFont="1" applyFill="1" applyBorder="1" applyAlignment="1" applyProtection="1"/>
    <xf numFmtId="0" fontId="39" fillId="0" borderId="12" xfId="3" applyFont="1" applyFill="1" applyBorder="1" applyAlignment="1" applyProtection="1"/>
    <xf numFmtId="0" fontId="6" fillId="0" borderId="16" xfId="2" applyFont="1" applyBorder="1"/>
    <xf numFmtId="0" fontId="6" fillId="0" borderId="17" xfId="2" applyFont="1" applyBorder="1"/>
    <xf numFmtId="0" fontId="6" fillId="0" borderId="23" xfId="2" applyFont="1" applyBorder="1"/>
  </cellXfs>
  <cellStyles count="6">
    <cellStyle name="Euro" xfId="4"/>
    <cellStyle name="Hyperlink" xfId="3" builtinId="8"/>
    <cellStyle name="Procent" xfId="1" builtinId="5"/>
    <cellStyle name="Procent 2" xfId="5"/>
    <cellStyle name="Standaard" xfId="0" builtinId="0"/>
    <cellStyle name="Standaard 2" xfId="2"/>
  </cellStyles>
  <dxfs count="1">
    <dxf>
      <fill>
        <patternFill>
          <bgColor indexed="49"/>
        </patternFill>
      </fill>
    </dxf>
  </dxfs>
  <tableStyles count="0" defaultTableStyle="TableStyleMedium2" defaultPivotStyle="PivotStyleLight16"/>
  <colors>
    <mruColors>
      <color rgb="FF993366"/>
      <color rgb="FFFAFFF3"/>
      <color rgb="FFE5FFE5"/>
      <color rgb="FF00FF00"/>
      <color rgb="FFCCFFCC"/>
      <color rgb="FFFFFF99"/>
      <color rgb="FFF7FF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327660</xdr:colOff>
      <xdr:row>0</xdr:row>
      <xdr:rowOff>106680</xdr:rowOff>
    </xdr:from>
    <xdr:to>
      <xdr:col>2</xdr:col>
      <xdr:colOff>1531620</xdr:colOff>
      <xdr:row>6</xdr:row>
      <xdr:rowOff>118872</xdr:rowOff>
    </xdr:to>
    <xdr:pic>
      <xdr:nvPicPr>
        <xdr:cNvPr id="5" name="Afbeelding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35480" y="106680"/>
          <a:ext cx="5052060" cy="10104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rusrv51\ALIDATA\Platteland\PDPO%20II%202007%20-%202013\As%203\projecten%20van%20de%20provincies\2007\overzichtslijst%20projecten%20stand%20van%20zaken%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latteland\PDPO%20II%202007%20-%202013\As%203\financiering\blanco%20budgetjaar%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g overz 2006"/>
      <sheetName val="OVL 2007"/>
      <sheetName val="ANT 2007"/>
      <sheetName val="VLB 2007"/>
      <sheetName val="LIM 2007"/>
      <sheetName val="WVL 2007"/>
    </sheetNames>
    <sheetDataSet>
      <sheetData sheetId="0">
        <row r="13">
          <cell r="A13" t="str">
            <v>313: toerist act</v>
          </cell>
        </row>
        <row r="14">
          <cell r="A14" t="str">
            <v>321: basisvz</v>
          </cell>
        </row>
        <row r="15">
          <cell r="A15" t="str">
            <v>322: dorpskern</v>
          </cell>
        </row>
        <row r="16">
          <cell r="A16" t="str">
            <v>323: landel erfg</v>
          </cell>
        </row>
        <row r="17">
          <cell r="A17" t="str">
            <v>331: interm dienstv</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1"/>
      <sheetName val="samenvatting"/>
      <sheetName val="OVL2007-01"/>
      <sheetName val="OVL2007-02"/>
      <sheetName val="OVL2007-03"/>
      <sheetName val="OVL2007-04"/>
      <sheetName val="OVL2007-05"/>
      <sheetName val="OVL2007-06"/>
      <sheetName val="OVL2007-07"/>
      <sheetName val="OVL2007-08"/>
      <sheetName val="OVL2007-09"/>
      <sheetName val="OVL2007-10"/>
      <sheetName val="OVL2007-11"/>
      <sheetName val="OVL2007-12"/>
      <sheetName val="OVL2007-13"/>
      <sheetName val="OVL2007-14"/>
      <sheetName val="OVL2007-15"/>
      <sheetName val="OVL2007-16"/>
      <sheetName val="OVL2007-17"/>
      <sheetName val="OVL2007-18"/>
      <sheetName val="OVL2007-19"/>
      <sheetName val="OVL2007-20"/>
      <sheetName val="OVL2007-21"/>
      <sheetName val="OVL2007-22"/>
    </sheetNames>
    <sheetDataSet>
      <sheetData sheetId="0">
        <row r="2">
          <cell r="A2" t="str">
            <v>1. Investeringen</v>
          </cell>
        </row>
        <row r="3">
          <cell r="A3" t="str">
            <v>2. personeelsk</v>
          </cell>
        </row>
        <row r="4">
          <cell r="A4" t="str">
            <v>3. werkingsk</v>
          </cell>
        </row>
        <row r="5">
          <cell r="A5" t="str">
            <v>4. Overheadk</v>
          </cell>
        </row>
        <row r="6">
          <cell r="A6" t="str">
            <v>5. externe pres</v>
          </cell>
        </row>
        <row r="7">
          <cell r="A7" t="str">
            <v>6. Prom &amp; publ</v>
          </cell>
        </row>
        <row r="8">
          <cell r="A8" t="str">
            <v>7. Bijd in natura</v>
          </cell>
        </row>
        <row r="9">
          <cell r="A9" t="str">
            <v>8. Inkomsten</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
    <pageSetUpPr fitToPage="1"/>
  </sheetPr>
  <dimension ref="A2:D58"/>
  <sheetViews>
    <sheetView tabSelected="1" topLeftCell="A26" zoomScaleNormal="100" workbookViewId="0">
      <selection activeCell="A44" sqref="A10:D44"/>
    </sheetView>
  </sheetViews>
  <sheetFormatPr defaultRowHeight="13.2" x14ac:dyDescent="0.25"/>
  <cols>
    <col min="1" max="1" width="23.44140625" style="28" customWidth="1"/>
    <col min="2" max="2" width="56.109375" style="28" customWidth="1"/>
    <col min="3" max="3" width="35.33203125" style="28" customWidth="1"/>
    <col min="4" max="4" width="25.6640625" style="28" customWidth="1"/>
    <col min="5" max="256" width="9.109375" style="28"/>
    <col min="257" max="257" width="23.44140625" style="28" customWidth="1"/>
    <col min="258" max="258" width="56.109375" style="28" customWidth="1"/>
    <col min="259" max="259" width="38.44140625" style="28" customWidth="1"/>
    <col min="260" max="260" width="25.6640625" style="28" customWidth="1"/>
    <col min="261" max="512" width="9.109375" style="28"/>
    <col min="513" max="513" width="23.44140625" style="28" customWidth="1"/>
    <col min="514" max="514" width="56.109375" style="28" customWidth="1"/>
    <col min="515" max="515" width="38.44140625" style="28" customWidth="1"/>
    <col min="516" max="516" width="25.6640625" style="28" customWidth="1"/>
    <col min="517" max="768" width="9.109375" style="28"/>
    <col min="769" max="769" width="23.44140625" style="28" customWidth="1"/>
    <col min="770" max="770" width="56.109375" style="28" customWidth="1"/>
    <col min="771" max="771" width="38.44140625" style="28" customWidth="1"/>
    <col min="772" max="772" width="25.6640625" style="28" customWidth="1"/>
    <col min="773" max="1024" width="9.109375" style="28"/>
    <col min="1025" max="1025" width="23.44140625" style="28" customWidth="1"/>
    <col min="1026" max="1026" width="56.109375" style="28" customWidth="1"/>
    <col min="1027" max="1027" width="38.44140625" style="28" customWidth="1"/>
    <col min="1028" max="1028" width="25.6640625" style="28" customWidth="1"/>
    <col min="1029" max="1280" width="9.109375" style="28"/>
    <col min="1281" max="1281" width="23.44140625" style="28" customWidth="1"/>
    <col min="1282" max="1282" width="56.109375" style="28" customWidth="1"/>
    <col min="1283" max="1283" width="38.44140625" style="28" customWidth="1"/>
    <col min="1284" max="1284" width="25.6640625" style="28" customWidth="1"/>
    <col min="1285" max="1536" width="9.109375" style="28"/>
    <col min="1537" max="1537" width="23.44140625" style="28" customWidth="1"/>
    <col min="1538" max="1538" width="56.109375" style="28" customWidth="1"/>
    <col min="1539" max="1539" width="38.44140625" style="28" customWidth="1"/>
    <col min="1540" max="1540" width="25.6640625" style="28" customWidth="1"/>
    <col min="1541" max="1792" width="9.109375" style="28"/>
    <col min="1793" max="1793" width="23.44140625" style="28" customWidth="1"/>
    <col min="1794" max="1794" width="56.109375" style="28" customWidth="1"/>
    <col min="1795" max="1795" width="38.44140625" style="28" customWidth="1"/>
    <col min="1796" max="1796" width="25.6640625" style="28" customWidth="1"/>
    <col min="1797" max="2048" width="9.109375" style="28"/>
    <col min="2049" max="2049" width="23.44140625" style="28" customWidth="1"/>
    <col min="2050" max="2050" width="56.109375" style="28" customWidth="1"/>
    <col min="2051" max="2051" width="38.44140625" style="28" customWidth="1"/>
    <col min="2052" max="2052" width="25.6640625" style="28" customWidth="1"/>
    <col min="2053" max="2304" width="9.109375" style="28"/>
    <col min="2305" max="2305" width="23.44140625" style="28" customWidth="1"/>
    <col min="2306" max="2306" width="56.109375" style="28" customWidth="1"/>
    <col min="2307" max="2307" width="38.44140625" style="28" customWidth="1"/>
    <col min="2308" max="2308" width="25.6640625" style="28" customWidth="1"/>
    <col min="2309" max="2560" width="9.109375" style="28"/>
    <col min="2561" max="2561" width="23.44140625" style="28" customWidth="1"/>
    <col min="2562" max="2562" width="56.109375" style="28" customWidth="1"/>
    <col min="2563" max="2563" width="38.44140625" style="28" customWidth="1"/>
    <col min="2564" max="2564" width="25.6640625" style="28" customWidth="1"/>
    <col min="2565" max="2816" width="9.109375" style="28"/>
    <col min="2817" max="2817" width="23.44140625" style="28" customWidth="1"/>
    <col min="2818" max="2818" width="56.109375" style="28" customWidth="1"/>
    <col min="2819" max="2819" width="38.44140625" style="28" customWidth="1"/>
    <col min="2820" max="2820" width="25.6640625" style="28" customWidth="1"/>
    <col min="2821" max="3072" width="9.109375" style="28"/>
    <col min="3073" max="3073" width="23.44140625" style="28" customWidth="1"/>
    <col min="3074" max="3074" width="56.109375" style="28" customWidth="1"/>
    <col min="3075" max="3075" width="38.44140625" style="28" customWidth="1"/>
    <col min="3076" max="3076" width="25.6640625" style="28" customWidth="1"/>
    <col min="3077" max="3328" width="9.109375" style="28"/>
    <col min="3329" max="3329" width="23.44140625" style="28" customWidth="1"/>
    <col min="3330" max="3330" width="56.109375" style="28" customWidth="1"/>
    <col min="3331" max="3331" width="38.44140625" style="28" customWidth="1"/>
    <col min="3332" max="3332" width="25.6640625" style="28" customWidth="1"/>
    <col min="3333" max="3584" width="9.109375" style="28"/>
    <col min="3585" max="3585" width="23.44140625" style="28" customWidth="1"/>
    <col min="3586" max="3586" width="56.109375" style="28" customWidth="1"/>
    <col min="3587" max="3587" width="38.44140625" style="28" customWidth="1"/>
    <col min="3588" max="3588" width="25.6640625" style="28" customWidth="1"/>
    <col min="3589" max="3840" width="9.109375" style="28"/>
    <col min="3841" max="3841" width="23.44140625" style="28" customWidth="1"/>
    <col min="3842" max="3842" width="56.109375" style="28" customWidth="1"/>
    <col min="3843" max="3843" width="38.44140625" style="28" customWidth="1"/>
    <col min="3844" max="3844" width="25.6640625" style="28" customWidth="1"/>
    <col min="3845" max="4096" width="9.109375" style="28"/>
    <col min="4097" max="4097" width="23.44140625" style="28" customWidth="1"/>
    <col min="4098" max="4098" width="56.109375" style="28" customWidth="1"/>
    <col min="4099" max="4099" width="38.44140625" style="28" customWidth="1"/>
    <col min="4100" max="4100" width="25.6640625" style="28" customWidth="1"/>
    <col min="4101" max="4352" width="9.109375" style="28"/>
    <col min="4353" max="4353" width="23.44140625" style="28" customWidth="1"/>
    <col min="4354" max="4354" width="56.109375" style="28" customWidth="1"/>
    <col min="4355" max="4355" width="38.44140625" style="28" customWidth="1"/>
    <col min="4356" max="4356" width="25.6640625" style="28" customWidth="1"/>
    <col min="4357" max="4608" width="9.109375" style="28"/>
    <col min="4609" max="4609" width="23.44140625" style="28" customWidth="1"/>
    <col min="4610" max="4610" width="56.109375" style="28" customWidth="1"/>
    <col min="4611" max="4611" width="38.44140625" style="28" customWidth="1"/>
    <col min="4612" max="4612" width="25.6640625" style="28" customWidth="1"/>
    <col min="4613" max="4864" width="9.109375" style="28"/>
    <col min="4865" max="4865" width="23.44140625" style="28" customWidth="1"/>
    <col min="4866" max="4866" width="56.109375" style="28" customWidth="1"/>
    <col min="4867" max="4867" width="38.44140625" style="28" customWidth="1"/>
    <col min="4868" max="4868" width="25.6640625" style="28" customWidth="1"/>
    <col min="4869" max="5120" width="9.109375" style="28"/>
    <col min="5121" max="5121" width="23.44140625" style="28" customWidth="1"/>
    <col min="5122" max="5122" width="56.109375" style="28" customWidth="1"/>
    <col min="5123" max="5123" width="38.44140625" style="28" customWidth="1"/>
    <col min="5124" max="5124" width="25.6640625" style="28" customWidth="1"/>
    <col min="5125" max="5376" width="9.109375" style="28"/>
    <col min="5377" max="5377" width="23.44140625" style="28" customWidth="1"/>
    <col min="5378" max="5378" width="56.109375" style="28" customWidth="1"/>
    <col min="5379" max="5379" width="38.44140625" style="28" customWidth="1"/>
    <col min="5380" max="5380" width="25.6640625" style="28" customWidth="1"/>
    <col min="5381" max="5632" width="9.109375" style="28"/>
    <col min="5633" max="5633" width="23.44140625" style="28" customWidth="1"/>
    <col min="5634" max="5634" width="56.109375" style="28" customWidth="1"/>
    <col min="5635" max="5635" width="38.44140625" style="28" customWidth="1"/>
    <col min="5636" max="5636" width="25.6640625" style="28" customWidth="1"/>
    <col min="5637" max="5888" width="9.109375" style="28"/>
    <col min="5889" max="5889" width="23.44140625" style="28" customWidth="1"/>
    <col min="5890" max="5890" width="56.109375" style="28" customWidth="1"/>
    <col min="5891" max="5891" width="38.44140625" style="28" customWidth="1"/>
    <col min="5892" max="5892" width="25.6640625" style="28" customWidth="1"/>
    <col min="5893" max="6144" width="9.109375" style="28"/>
    <col min="6145" max="6145" width="23.44140625" style="28" customWidth="1"/>
    <col min="6146" max="6146" width="56.109375" style="28" customWidth="1"/>
    <col min="6147" max="6147" width="38.44140625" style="28" customWidth="1"/>
    <col min="6148" max="6148" width="25.6640625" style="28" customWidth="1"/>
    <col min="6149" max="6400" width="9.109375" style="28"/>
    <col min="6401" max="6401" width="23.44140625" style="28" customWidth="1"/>
    <col min="6402" max="6402" width="56.109375" style="28" customWidth="1"/>
    <col min="6403" max="6403" width="38.44140625" style="28" customWidth="1"/>
    <col min="6404" max="6404" width="25.6640625" style="28" customWidth="1"/>
    <col min="6405" max="6656" width="9.109375" style="28"/>
    <col min="6657" max="6657" width="23.44140625" style="28" customWidth="1"/>
    <col min="6658" max="6658" width="56.109375" style="28" customWidth="1"/>
    <col min="6659" max="6659" width="38.44140625" style="28" customWidth="1"/>
    <col min="6660" max="6660" width="25.6640625" style="28" customWidth="1"/>
    <col min="6661" max="6912" width="9.109375" style="28"/>
    <col min="6913" max="6913" width="23.44140625" style="28" customWidth="1"/>
    <col min="6914" max="6914" width="56.109375" style="28" customWidth="1"/>
    <col min="6915" max="6915" width="38.44140625" style="28" customWidth="1"/>
    <col min="6916" max="6916" width="25.6640625" style="28" customWidth="1"/>
    <col min="6917" max="7168" width="9.109375" style="28"/>
    <col min="7169" max="7169" width="23.44140625" style="28" customWidth="1"/>
    <col min="7170" max="7170" width="56.109375" style="28" customWidth="1"/>
    <col min="7171" max="7171" width="38.44140625" style="28" customWidth="1"/>
    <col min="7172" max="7172" width="25.6640625" style="28" customWidth="1"/>
    <col min="7173" max="7424" width="9.109375" style="28"/>
    <col min="7425" max="7425" width="23.44140625" style="28" customWidth="1"/>
    <col min="7426" max="7426" width="56.109375" style="28" customWidth="1"/>
    <col min="7427" max="7427" width="38.44140625" style="28" customWidth="1"/>
    <col min="7428" max="7428" width="25.6640625" style="28" customWidth="1"/>
    <col min="7429" max="7680" width="9.109375" style="28"/>
    <col min="7681" max="7681" width="23.44140625" style="28" customWidth="1"/>
    <col min="7682" max="7682" width="56.109375" style="28" customWidth="1"/>
    <col min="7683" max="7683" width="38.44140625" style="28" customWidth="1"/>
    <col min="7684" max="7684" width="25.6640625" style="28" customWidth="1"/>
    <col min="7685" max="7936" width="9.109375" style="28"/>
    <col min="7937" max="7937" width="23.44140625" style="28" customWidth="1"/>
    <col min="7938" max="7938" width="56.109375" style="28" customWidth="1"/>
    <col min="7939" max="7939" width="38.44140625" style="28" customWidth="1"/>
    <col min="7940" max="7940" width="25.6640625" style="28" customWidth="1"/>
    <col min="7941" max="8192" width="9.109375" style="28"/>
    <col min="8193" max="8193" width="23.44140625" style="28" customWidth="1"/>
    <col min="8194" max="8194" width="56.109375" style="28" customWidth="1"/>
    <col min="8195" max="8195" width="38.44140625" style="28" customWidth="1"/>
    <col min="8196" max="8196" width="25.6640625" style="28" customWidth="1"/>
    <col min="8197" max="8448" width="9.109375" style="28"/>
    <col min="8449" max="8449" width="23.44140625" style="28" customWidth="1"/>
    <col min="8450" max="8450" width="56.109375" style="28" customWidth="1"/>
    <col min="8451" max="8451" width="38.44140625" style="28" customWidth="1"/>
    <col min="8452" max="8452" width="25.6640625" style="28" customWidth="1"/>
    <col min="8453" max="8704" width="9.109375" style="28"/>
    <col min="8705" max="8705" width="23.44140625" style="28" customWidth="1"/>
    <col min="8706" max="8706" width="56.109375" style="28" customWidth="1"/>
    <col min="8707" max="8707" width="38.44140625" style="28" customWidth="1"/>
    <col min="8708" max="8708" width="25.6640625" style="28" customWidth="1"/>
    <col min="8709" max="8960" width="9.109375" style="28"/>
    <col min="8961" max="8961" width="23.44140625" style="28" customWidth="1"/>
    <col min="8962" max="8962" width="56.109375" style="28" customWidth="1"/>
    <col min="8963" max="8963" width="38.44140625" style="28" customWidth="1"/>
    <col min="8964" max="8964" width="25.6640625" style="28" customWidth="1"/>
    <col min="8965" max="9216" width="9.109375" style="28"/>
    <col min="9217" max="9217" width="23.44140625" style="28" customWidth="1"/>
    <col min="9218" max="9218" width="56.109375" style="28" customWidth="1"/>
    <col min="9219" max="9219" width="38.44140625" style="28" customWidth="1"/>
    <col min="9220" max="9220" width="25.6640625" style="28" customWidth="1"/>
    <col min="9221" max="9472" width="9.109375" style="28"/>
    <col min="9473" max="9473" width="23.44140625" style="28" customWidth="1"/>
    <col min="9474" max="9474" width="56.109375" style="28" customWidth="1"/>
    <col min="9475" max="9475" width="38.44140625" style="28" customWidth="1"/>
    <col min="9476" max="9476" width="25.6640625" style="28" customWidth="1"/>
    <col min="9477" max="9728" width="9.109375" style="28"/>
    <col min="9729" max="9729" width="23.44140625" style="28" customWidth="1"/>
    <col min="9730" max="9730" width="56.109375" style="28" customWidth="1"/>
    <col min="9731" max="9731" width="38.44140625" style="28" customWidth="1"/>
    <col min="9732" max="9732" width="25.6640625" style="28" customWidth="1"/>
    <col min="9733" max="9984" width="9.109375" style="28"/>
    <col min="9985" max="9985" width="23.44140625" style="28" customWidth="1"/>
    <col min="9986" max="9986" width="56.109375" style="28" customWidth="1"/>
    <col min="9987" max="9987" width="38.44140625" style="28" customWidth="1"/>
    <col min="9988" max="9988" width="25.6640625" style="28" customWidth="1"/>
    <col min="9989" max="10240" width="9.109375" style="28"/>
    <col min="10241" max="10241" width="23.44140625" style="28" customWidth="1"/>
    <col min="10242" max="10242" width="56.109375" style="28" customWidth="1"/>
    <col min="10243" max="10243" width="38.44140625" style="28" customWidth="1"/>
    <col min="10244" max="10244" width="25.6640625" style="28" customWidth="1"/>
    <col min="10245" max="10496" width="9.109375" style="28"/>
    <col min="10497" max="10497" width="23.44140625" style="28" customWidth="1"/>
    <col min="10498" max="10498" width="56.109375" style="28" customWidth="1"/>
    <col min="10499" max="10499" width="38.44140625" style="28" customWidth="1"/>
    <col min="10500" max="10500" width="25.6640625" style="28" customWidth="1"/>
    <col min="10501" max="10752" width="9.109375" style="28"/>
    <col min="10753" max="10753" width="23.44140625" style="28" customWidth="1"/>
    <col min="10754" max="10754" width="56.109375" style="28" customWidth="1"/>
    <col min="10755" max="10755" width="38.44140625" style="28" customWidth="1"/>
    <col min="10756" max="10756" width="25.6640625" style="28" customWidth="1"/>
    <col min="10757" max="11008" width="9.109375" style="28"/>
    <col min="11009" max="11009" width="23.44140625" style="28" customWidth="1"/>
    <col min="11010" max="11010" width="56.109375" style="28" customWidth="1"/>
    <col min="11011" max="11011" width="38.44140625" style="28" customWidth="1"/>
    <col min="11012" max="11012" width="25.6640625" style="28" customWidth="1"/>
    <col min="11013" max="11264" width="9.109375" style="28"/>
    <col min="11265" max="11265" width="23.44140625" style="28" customWidth="1"/>
    <col min="11266" max="11266" width="56.109375" style="28" customWidth="1"/>
    <col min="11267" max="11267" width="38.44140625" style="28" customWidth="1"/>
    <col min="11268" max="11268" width="25.6640625" style="28" customWidth="1"/>
    <col min="11269" max="11520" width="9.109375" style="28"/>
    <col min="11521" max="11521" width="23.44140625" style="28" customWidth="1"/>
    <col min="11522" max="11522" width="56.109375" style="28" customWidth="1"/>
    <col min="11523" max="11523" width="38.44140625" style="28" customWidth="1"/>
    <col min="11524" max="11524" width="25.6640625" style="28" customWidth="1"/>
    <col min="11525" max="11776" width="9.109375" style="28"/>
    <col min="11777" max="11777" width="23.44140625" style="28" customWidth="1"/>
    <col min="11778" max="11778" width="56.109375" style="28" customWidth="1"/>
    <col min="11779" max="11779" width="38.44140625" style="28" customWidth="1"/>
    <col min="11780" max="11780" width="25.6640625" style="28" customWidth="1"/>
    <col min="11781" max="12032" width="9.109375" style="28"/>
    <col min="12033" max="12033" width="23.44140625" style="28" customWidth="1"/>
    <col min="12034" max="12034" width="56.109375" style="28" customWidth="1"/>
    <col min="12035" max="12035" width="38.44140625" style="28" customWidth="1"/>
    <col min="12036" max="12036" width="25.6640625" style="28" customWidth="1"/>
    <col min="12037" max="12288" width="9.109375" style="28"/>
    <col min="12289" max="12289" width="23.44140625" style="28" customWidth="1"/>
    <col min="12290" max="12290" width="56.109375" style="28" customWidth="1"/>
    <col min="12291" max="12291" width="38.44140625" style="28" customWidth="1"/>
    <col min="12292" max="12292" width="25.6640625" style="28" customWidth="1"/>
    <col min="12293" max="12544" width="9.109375" style="28"/>
    <col min="12545" max="12545" width="23.44140625" style="28" customWidth="1"/>
    <col min="12546" max="12546" width="56.109375" style="28" customWidth="1"/>
    <col min="12547" max="12547" width="38.44140625" style="28" customWidth="1"/>
    <col min="12548" max="12548" width="25.6640625" style="28" customWidth="1"/>
    <col min="12549" max="12800" width="9.109375" style="28"/>
    <col min="12801" max="12801" width="23.44140625" style="28" customWidth="1"/>
    <col min="12802" max="12802" width="56.109375" style="28" customWidth="1"/>
    <col min="12803" max="12803" width="38.44140625" style="28" customWidth="1"/>
    <col min="12804" max="12804" width="25.6640625" style="28" customWidth="1"/>
    <col min="12805" max="13056" width="9.109375" style="28"/>
    <col min="13057" max="13057" width="23.44140625" style="28" customWidth="1"/>
    <col min="13058" max="13058" width="56.109375" style="28" customWidth="1"/>
    <col min="13059" max="13059" width="38.44140625" style="28" customWidth="1"/>
    <col min="13060" max="13060" width="25.6640625" style="28" customWidth="1"/>
    <col min="13061" max="13312" width="9.109375" style="28"/>
    <col min="13313" max="13313" width="23.44140625" style="28" customWidth="1"/>
    <col min="13314" max="13314" width="56.109375" style="28" customWidth="1"/>
    <col min="13315" max="13315" width="38.44140625" style="28" customWidth="1"/>
    <col min="13316" max="13316" width="25.6640625" style="28" customWidth="1"/>
    <col min="13317" max="13568" width="9.109375" style="28"/>
    <col min="13569" max="13569" width="23.44140625" style="28" customWidth="1"/>
    <col min="13570" max="13570" width="56.109375" style="28" customWidth="1"/>
    <col min="13571" max="13571" width="38.44140625" style="28" customWidth="1"/>
    <col min="13572" max="13572" width="25.6640625" style="28" customWidth="1"/>
    <col min="13573" max="13824" width="9.109375" style="28"/>
    <col min="13825" max="13825" width="23.44140625" style="28" customWidth="1"/>
    <col min="13826" max="13826" width="56.109375" style="28" customWidth="1"/>
    <col min="13827" max="13827" width="38.44140625" style="28" customWidth="1"/>
    <col min="13828" max="13828" width="25.6640625" style="28" customWidth="1"/>
    <col min="13829" max="14080" width="9.109375" style="28"/>
    <col min="14081" max="14081" width="23.44140625" style="28" customWidth="1"/>
    <col min="14082" max="14082" width="56.109375" style="28" customWidth="1"/>
    <col min="14083" max="14083" width="38.44140625" style="28" customWidth="1"/>
    <col min="14084" max="14084" width="25.6640625" style="28" customWidth="1"/>
    <col min="14085" max="14336" width="9.109375" style="28"/>
    <col min="14337" max="14337" width="23.44140625" style="28" customWidth="1"/>
    <col min="14338" max="14338" width="56.109375" style="28" customWidth="1"/>
    <col min="14339" max="14339" width="38.44140625" style="28" customWidth="1"/>
    <col min="14340" max="14340" width="25.6640625" style="28" customWidth="1"/>
    <col min="14341" max="14592" width="9.109375" style="28"/>
    <col min="14593" max="14593" width="23.44140625" style="28" customWidth="1"/>
    <col min="14594" max="14594" width="56.109375" style="28" customWidth="1"/>
    <col min="14595" max="14595" width="38.44140625" style="28" customWidth="1"/>
    <col min="14596" max="14596" width="25.6640625" style="28" customWidth="1"/>
    <col min="14597" max="14848" width="9.109375" style="28"/>
    <col min="14849" max="14849" width="23.44140625" style="28" customWidth="1"/>
    <col min="14850" max="14850" width="56.109375" style="28" customWidth="1"/>
    <col min="14851" max="14851" width="38.44140625" style="28" customWidth="1"/>
    <col min="14852" max="14852" width="25.6640625" style="28" customWidth="1"/>
    <col min="14853" max="15104" width="9.109375" style="28"/>
    <col min="15105" max="15105" width="23.44140625" style="28" customWidth="1"/>
    <col min="15106" max="15106" width="56.109375" style="28" customWidth="1"/>
    <col min="15107" max="15107" width="38.44140625" style="28" customWidth="1"/>
    <col min="15108" max="15108" width="25.6640625" style="28" customWidth="1"/>
    <col min="15109" max="15360" width="9.109375" style="28"/>
    <col min="15361" max="15361" width="23.44140625" style="28" customWidth="1"/>
    <col min="15362" max="15362" width="56.109375" style="28" customWidth="1"/>
    <col min="15363" max="15363" width="38.44140625" style="28" customWidth="1"/>
    <col min="15364" max="15364" width="25.6640625" style="28" customWidth="1"/>
    <col min="15365" max="15616" width="9.109375" style="28"/>
    <col min="15617" max="15617" width="23.44140625" style="28" customWidth="1"/>
    <col min="15618" max="15618" width="56.109375" style="28" customWidth="1"/>
    <col min="15619" max="15619" width="38.44140625" style="28" customWidth="1"/>
    <col min="15620" max="15620" width="25.6640625" style="28" customWidth="1"/>
    <col min="15621" max="15872" width="9.109375" style="28"/>
    <col min="15873" max="15873" width="23.44140625" style="28" customWidth="1"/>
    <col min="15874" max="15874" width="56.109375" style="28" customWidth="1"/>
    <col min="15875" max="15875" width="38.44140625" style="28" customWidth="1"/>
    <col min="15876" max="15876" width="25.6640625" style="28" customWidth="1"/>
    <col min="15877" max="16128" width="9.109375" style="28"/>
    <col min="16129" max="16129" width="23.44140625" style="28" customWidth="1"/>
    <col min="16130" max="16130" width="56.109375" style="28" customWidth="1"/>
    <col min="16131" max="16131" width="38.44140625" style="28" customWidth="1"/>
    <col min="16132" max="16132" width="25.6640625" style="28" customWidth="1"/>
    <col min="16133" max="16384" width="9.109375" style="28"/>
  </cols>
  <sheetData>
    <row r="2" spans="1:4" ht="12.75" x14ac:dyDescent="0.2"/>
    <row r="3" spans="1:4" ht="12.75" x14ac:dyDescent="0.2"/>
    <row r="4" spans="1:4" ht="15" x14ac:dyDescent="0.25">
      <c r="C4"/>
    </row>
    <row r="5" spans="1:4" ht="12.75" x14ac:dyDescent="0.2"/>
    <row r="6" spans="1:4" ht="12.75" customHeight="1" x14ac:dyDescent="0.2"/>
    <row r="7" spans="1:4" ht="12.75" customHeight="1" x14ac:dyDescent="0.2"/>
    <row r="8" spans="1:4" ht="12.75" customHeight="1" x14ac:dyDescent="0.2"/>
    <row r="9" spans="1:4" ht="12.75" customHeight="1" thickBot="1" x14ac:dyDescent="0.25">
      <c r="D9" s="29"/>
    </row>
    <row r="10" spans="1:4" ht="12.75" customHeight="1" x14ac:dyDescent="0.25">
      <c r="A10" s="253" t="s">
        <v>57</v>
      </c>
      <c r="B10" s="254" t="s">
        <v>219</v>
      </c>
      <c r="C10" s="254"/>
      <c r="D10" s="255"/>
    </row>
    <row r="11" spans="1:4" ht="12.75" customHeight="1" x14ac:dyDescent="0.25">
      <c r="A11" s="256"/>
      <c r="B11" s="257"/>
      <c r="C11" s="258"/>
      <c r="D11" s="259"/>
    </row>
    <row r="12" spans="1:4" ht="12.75" customHeight="1" x14ac:dyDescent="0.3">
      <c r="A12" s="260" t="s">
        <v>58</v>
      </c>
      <c r="B12" s="261"/>
      <c r="C12" s="262"/>
      <c r="D12" s="259"/>
    </row>
    <row r="13" spans="1:4" ht="12.75" customHeight="1" x14ac:dyDescent="0.25">
      <c r="A13" s="256"/>
      <c r="B13" s="257"/>
      <c r="C13" s="262"/>
      <c r="D13" s="259"/>
    </row>
    <row r="14" spans="1:4" ht="12.75" customHeight="1" x14ac:dyDescent="0.25">
      <c r="A14" s="256" t="s">
        <v>59</v>
      </c>
      <c r="B14" s="257" t="s">
        <v>99</v>
      </c>
      <c r="C14" s="257"/>
      <c r="D14" s="263"/>
    </row>
    <row r="15" spans="1:4" ht="12.75" customHeight="1" x14ac:dyDescent="0.25">
      <c r="A15" s="256" t="s">
        <v>60</v>
      </c>
      <c r="B15" s="264" t="s">
        <v>212</v>
      </c>
      <c r="C15" s="257"/>
      <c r="D15" s="263"/>
    </row>
    <row r="16" spans="1:4" ht="12.75" customHeight="1" x14ac:dyDescent="0.25">
      <c r="A16" s="256" t="s">
        <v>61</v>
      </c>
      <c r="B16" s="257"/>
      <c r="C16" s="257"/>
      <c r="D16" s="263"/>
    </row>
    <row r="17" spans="1:4" ht="12.75" customHeight="1" x14ac:dyDescent="0.25">
      <c r="A17" s="256"/>
      <c r="B17" s="262"/>
      <c r="C17" s="262"/>
      <c r="D17" s="259"/>
    </row>
    <row r="18" spans="1:4" ht="12.75" customHeight="1" x14ac:dyDescent="0.3">
      <c r="A18" s="260" t="s">
        <v>62</v>
      </c>
      <c r="B18" s="265"/>
      <c r="C18" s="262"/>
      <c r="D18" s="259"/>
    </row>
    <row r="19" spans="1:4" ht="12.75" customHeight="1" x14ac:dyDescent="0.25">
      <c r="A19" s="256"/>
      <c r="B19" s="262"/>
      <c r="C19" s="262"/>
      <c r="D19" s="259"/>
    </row>
    <row r="20" spans="1:4" ht="12.75" customHeight="1" x14ac:dyDescent="0.25">
      <c r="A20" s="256" t="s">
        <v>63</v>
      </c>
      <c r="B20" s="266" t="s">
        <v>150</v>
      </c>
      <c r="C20" s="267"/>
      <c r="D20" s="259"/>
    </row>
    <row r="21" spans="1:4" ht="12.75" customHeight="1" x14ac:dyDescent="0.25">
      <c r="A21" s="256" t="s">
        <v>64</v>
      </c>
      <c r="B21" s="266" t="s">
        <v>150</v>
      </c>
      <c r="C21" s="262"/>
      <c r="D21" s="259"/>
    </row>
    <row r="22" spans="1:4" ht="12.75" customHeight="1" x14ac:dyDescent="0.25">
      <c r="A22" s="256" t="s">
        <v>65</v>
      </c>
      <c r="B22" s="266" t="s">
        <v>150</v>
      </c>
      <c r="C22" s="262"/>
      <c r="D22" s="259"/>
    </row>
    <row r="23" spans="1:4" ht="12.75" customHeight="1" x14ac:dyDescent="0.25">
      <c r="A23" s="256" t="s">
        <v>66</v>
      </c>
      <c r="B23" s="266" t="s">
        <v>150</v>
      </c>
      <c r="C23" s="262"/>
      <c r="D23" s="259"/>
    </row>
    <row r="24" spans="1:4" ht="12.75" customHeight="1" x14ac:dyDescent="0.25">
      <c r="A24" s="256" t="s">
        <v>67</v>
      </c>
      <c r="B24" s="266" t="s">
        <v>150</v>
      </c>
      <c r="C24" s="262"/>
      <c r="D24" s="259"/>
    </row>
    <row r="25" spans="1:4" ht="12.75" customHeight="1" x14ac:dyDescent="0.25">
      <c r="A25" s="256" t="s">
        <v>151</v>
      </c>
      <c r="B25" s="266" t="s">
        <v>150</v>
      </c>
      <c r="C25" s="262"/>
      <c r="D25" s="259"/>
    </row>
    <row r="26" spans="1:4" ht="12.75" customHeight="1" x14ac:dyDescent="0.25">
      <c r="A26" s="256"/>
      <c r="B26" s="262"/>
      <c r="C26" s="262"/>
      <c r="D26" s="259"/>
    </row>
    <row r="27" spans="1:4" ht="12.75" customHeight="1" x14ac:dyDescent="0.3">
      <c r="A27" s="260" t="s">
        <v>130</v>
      </c>
      <c r="B27" s="262"/>
      <c r="C27" s="262"/>
      <c r="D27" s="259"/>
    </row>
    <row r="28" spans="1:4" ht="12.75" customHeight="1" x14ac:dyDescent="0.25">
      <c r="A28" s="256"/>
      <c r="B28" s="262"/>
      <c r="C28" s="262"/>
      <c r="D28" s="259"/>
    </row>
    <row r="29" spans="1:4" ht="12.75" customHeight="1" x14ac:dyDescent="0.25">
      <c r="A29" s="256" t="s">
        <v>124</v>
      </c>
      <c r="B29" s="266" t="s">
        <v>147</v>
      </c>
      <c r="C29" s="262"/>
      <c r="D29" s="259"/>
    </row>
    <row r="30" spans="1:4" ht="12.75" customHeight="1" x14ac:dyDescent="0.25">
      <c r="A30" s="256" t="s">
        <v>125</v>
      </c>
      <c r="B30" s="266" t="s">
        <v>147</v>
      </c>
      <c r="C30" s="262"/>
      <c r="D30" s="259"/>
    </row>
    <row r="31" spans="1:4" ht="12.75" customHeight="1" x14ac:dyDescent="0.25">
      <c r="A31" s="256" t="s">
        <v>126</v>
      </c>
      <c r="B31" s="266" t="s">
        <v>148</v>
      </c>
      <c r="C31" s="262"/>
      <c r="D31" s="259"/>
    </row>
    <row r="32" spans="1:4" ht="12.75" customHeight="1" x14ac:dyDescent="0.25">
      <c r="A32" s="256" t="s">
        <v>127</v>
      </c>
      <c r="B32" s="266" t="s">
        <v>149</v>
      </c>
      <c r="C32" s="262"/>
      <c r="D32" s="259"/>
    </row>
    <row r="33" spans="1:4" ht="12.75" customHeight="1" x14ac:dyDescent="0.25">
      <c r="A33" s="256" t="s">
        <v>128</v>
      </c>
      <c r="B33" s="266" t="s">
        <v>149</v>
      </c>
      <c r="C33" s="262"/>
      <c r="D33" s="259"/>
    </row>
    <row r="34" spans="1:4" ht="12.75" customHeight="1" x14ac:dyDescent="0.25">
      <c r="A34" s="268"/>
      <c r="B34" s="262"/>
      <c r="C34" s="262"/>
      <c r="D34" s="259"/>
    </row>
    <row r="35" spans="1:4" ht="12.75" customHeight="1" x14ac:dyDescent="0.25">
      <c r="A35" s="256"/>
      <c r="B35" s="262"/>
      <c r="C35" s="262"/>
      <c r="D35" s="259"/>
    </row>
    <row r="36" spans="1:4" ht="12.75" customHeight="1" x14ac:dyDescent="0.25">
      <c r="A36" s="256" t="s">
        <v>68</v>
      </c>
      <c r="B36" s="269" t="s">
        <v>209</v>
      </c>
      <c r="C36" s="257" t="s">
        <v>210</v>
      </c>
      <c r="D36" s="259"/>
    </row>
    <row r="37" spans="1:4" ht="12.75" customHeight="1" x14ac:dyDescent="0.25">
      <c r="A37" s="268" t="s">
        <v>220</v>
      </c>
      <c r="B37" s="268"/>
      <c r="C37" s="270" t="str">
        <f>B15</f>
        <v>OVL16/P10.…</v>
      </c>
      <c r="D37" s="259"/>
    </row>
    <row r="38" spans="1:4" ht="12.75" customHeight="1" x14ac:dyDescent="0.3">
      <c r="A38" s="268" t="s">
        <v>208</v>
      </c>
      <c r="B38" s="207"/>
      <c r="C38" s="207"/>
      <c r="D38" s="271"/>
    </row>
    <row r="39" spans="1:4" ht="12.75" customHeight="1" x14ac:dyDescent="0.3">
      <c r="A39" s="272" t="s">
        <v>211</v>
      </c>
      <c r="B39" s="206"/>
      <c r="C39" s="207"/>
      <c r="D39" s="273"/>
    </row>
    <row r="40" spans="1:4" ht="12.75" customHeight="1" x14ac:dyDescent="0.25">
      <c r="A40" s="274" t="s">
        <v>70</v>
      </c>
      <c r="B40" s="262"/>
      <c r="C40" s="270"/>
      <c r="D40" s="275"/>
    </row>
    <row r="41" spans="1:4" ht="12.75" customHeight="1" x14ac:dyDescent="0.25">
      <c r="A41" s="256"/>
      <c r="B41" s="262"/>
      <c r="C41" s="276"/>
      <c r="D41" s="277"/>
    </row>
    <row r="42" spans="1:4" ht="12.75" customHeight="1" x14ac:dyDescent="0.25">
      <c r="A42" s="256"/>
      <c r="B42" s="262"/>
      <c r="C42" s="262"/>
      <c r="D42" s="259"/>
    </row>
    <row r="43" spans="1:4" ht="12.75" customHeight="1" x14ac:dyDescent="0.25">
      <c r="A43" s="256" t="s">
        <v>69</v>
      </c>
      <c r="B43" s="262"/>
      <c r="C43" s="270"/>
      <c r="D43" s="275"/>
    </row>
    <row r="44" spans="1:4" ht="12.75" customHeight="1" thickBot="1" x14ac:dyDescent="0.3">
      <c r="A44" s="278"/>
      <c r="B44" s="279"/>
      <c r="C44" s="279"/>
      <c r="D44" s="280"/>
    </row>
    <row r="45" spans="1:4" ht="12.75" customHeight="1" x14ac:dyDescent="0.25"/>
    <row r="46" spans="1:4" s="30" customFormat="1" ht="12.75" customHeight="1" x14ac:dyDescent="0.25"/>
    <row r="47" spans="1:4" s="31" customFormat="1" ht="31.5" customHeight="1" x14ac:dyDescent="0.25"/>
    <row r="58" ht="7.5" customHeight="1" x14ac:dyDescent="0.25"/>
  </sheetData>
  <pageMargins left="0.23622047244094491" right="0.19685039370078741" top="0.55118110236220474" bottom="0.59055118110236227" header="0.15748031496062992" footer="0.15748031496062992"/>
  <pageSetup paperSize="9" scale="90" orientation="landscape" r:id="rId1"/>
  <headerFooter alignWithMargins="0">
    <oddHeader>&amp;L&amp;"Arial,Vet"Aanvraag cofinanciering projecten Platteland Plus</oddHeader>
    <oddFooter>&amp;LVersie 3.0
&amp;R&amp;N</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pageSetUpPr fitToPage="1"/>
  </sheetPr>
  <dimension ref="A1:AT53"/>
  <sheetViews>
    <sheetView zoomScale="90" zoomScaleNormal="90" workbookViewId="0">
      <pane xSplit="1" ySplit="11" topLeftCell="B45" activePane="bottomRight" state="frozen"/>
      <selection pane="topRight" activeCell="B1" sqref="B1"/>
      <selection pane="bottomLeft" activeCell="A12" sqref="A12"/>
      <selection pane="bottomRight" activeCell="E39" sqref="E39"/>
    </sheetView>
  </sheetViews>
  <sheetFormatPr defaultRowHeight="13.2" x14ac:dyDescent="0.25"/>
  <cols>
    <col min="1" max="1" width="6.6640625" style="31" customWidth="1"/>
    <col min="2" max="2" width="13.5546875" style="31" customWidth="1"/>
    <col min="3" max="3" width="19.5546875" style="31" customWidth="1"/>
    <col min="4" max="4" width="26.33203125" style="31" customWidth="1"/>
    <col min="5" max="5" width="13.109375" style="50" customWidth="1"/>
    <col min="6" max="6" width="16.5546875" style="50" customWidth="1"/>
    <col min="7" max="7" width="12.33203125" style="50" customWidth="1"/>
    <col min="8" max="8" width="13.109375" style="50" customWidth="1"/>
    <col min="9" max="9" width="17.109375" style="50" customWidth="1"/>
    <col min="10" max="10" width="18.44140625" style="50" customWidth="1"/>
    <col min="11" max="11" width="13" style="51" customWidth="1"/>
    <col min="12" max="12" width="19.109375" style="52" customWidth="1"/>
    <col min="13" max="13" width="13.33203125" style="31" customWidth="1"/>
    <col min="14" max="14" width="17" style="31" bestFit="1" customWidth="1"/>
    <col min="15" max="15" width="15.5546875" style="31" bestFit="1" customWidth="1"/>
    <col min="16" max="17" width="13.88671875" style="31" bestFit="1" customWidth="1"/>
    <col min="18" max="19" width="17.88671875" style="31" bestFit="1" customWidth="1"/>
    <col min="20" max="20" width="10.5546875" style="31" bestFit="1" customWidth="1"/>
    <col min="21" max="257" width="9.109375" style="31"/>
    <col min="258" max="258" width="6.33203125" style="31" customWidth="1"/>
    <col min="259" max="259" width="35.6640625" style="31" customWidth="1"/>
    <col min="260" max="260" width="35" style="31" customWidth="1"/>
    <col min="261" max="261" width="13.6640625" style="31" customWidth="1"/>
    <col min="262" max="262" width="15.109375" style="31" customWidth="1"/>
    <col min="263" max="263" width="13.5546875" style="31" customWidth="1"/>
    <col min="264" max="264" width="15.5546875" style="31" customWidth="1"/>
    <col min="265" max="265" width="17.6640625" style="31" customWidth="1"/>
    <col min="266" max="266" width="9.88671875" style="31" customWidth="1"/>
    <col min="267" max="267" width="17.44140625" style="31" customWidth="1"/>
    <col min="268" max="268" width="16" style="31" customWidth="1"/>
    <col min="269" max="513" width="9.109375" style="31"/>
    <col min="514" max="514" width="6.33203125" style="31" customWidth="1"/>
    <col min="515" max="515" width="35.6640625" style="31" customWidth="1"/>
    <col min="516" max="516" width="35" style="31" customWidth="1"/>
    <col min="517" max="517" width="13.6640625" style="31" customWidth="1"/>
    <col min="518" max="518" width="15.109375" style="31" customWidth="1"/>
    <col min="519" max="519" width="13.5546875" style="31" customWidth="1"/>
    <col min="520" max="520" width="15.5546875" style="31" customWidth="1"/>
    <col min="521" max="521" width="17.6640625" style="31" customWidth="1"/>
    <col min="522" max="522" width="9.88671875" style="31" customWidth="1"/>
    <col min="523" max="523" width="17.44140625" style="31" customWidth="1"/>
    <col min="524" max="524" width="16" style="31" customWidth="1"/>
    <col min="525" max="769" width="9.109375" style="31"/>
    <col min="770" max="770" width="6.33203125" style="31" customWidth="1"/>
    <col min="771" max="771" width="35.6640625" style="31" customWidth="1"/>
    <col min="772" max="772" width="35" style="31" customWidth="1"/>
    <col min="773" max="773" width="13.6640625" style="31" customWidth="1"/>
    <col min="774" max="774" width="15.109375" style="31" customWidth="1"/>
    <col min="775" max="775" width="13.5546875" style="31" customWidth="1"/>
    <col min="776" max="776" width="15.5546875" style="31" customWidth="1"/>
    <col min="777" max="777" width="17.6640625" style="31" customWidth="1"/>
    <col min="778" max="778" width="9.88671875" style="31" customWidth="1"/>
    <col min="779" max="779" width="17.44140625" style="31" customWidth="1"/>
    <col min="780" max="780" width="16" style="31" customWidth="1"/>
    <col min="781" max="1025" width="9.109375" style="31"/>
    <col min="1026" max="1026" width="6.33203125" style="31" customWidth="1"/>
    <col min="1027" max="1027" width="35.6640625" style="31" customWidth="1"/>
    <col min="1028" max="1028" width="35" style="31" customWidth="1"/>
    <col min="1029" max="1029" width="13.6640625" style="31" customWidth="1"/>
    <col min="1030" max="1030" width="15.109375" style="31" customWidth="1"/>
    <col min="1031" max="1031" width="13.5546875" style="31" customWidth="1"/>
    <col min="1032" max="1032" width="15.5546875" style="31" customWidth="1"/>
    <col min="1033" max="1033" width="17.6640625" style="31" customWidth="1"/>
    <col min="1034" max="1034" width="9.88671875" style="31" customWidth="1"/>
    <col min="1035" max="1035" width="17.44140625" style="31" customWidth="1"/>
    <col min="1036" max="1036" width="16" style="31" customWidth="1"/>
    <col min="1037" max="1281" width="9.109375" style="31"/>
    <col min="1282" max="1282" width="6.33203125" style="31" customWidth="1"/>
    <col min="1283" max="1283" width="35.6640625" style="31" customWidth="1"/>
    <col min="1284" max="1284" width="35" style="31" customWidth="1"/>
    <col min="1285" max="1285" width="13.6640625" style="31" customWidth="1"/>
    <col min="1286" max="1286" width="15.109375" style="31" customWidth="1"/>
    <col min="1287" max="1287" width="13.5546875" style="31" customWidth="1"/>
    <col min="1288" max="1288" width="15.5546875" style="31" customWidth="1"/>
    <col min="1289" max="1289" width="17.6640625" style="31" customWidth="1"/>
    <col min="1290" max="1290" width="9.88671875" style="31" customWidth="1"/>
    <col min="1291" max="1291" width="17.44140625" style="31" customWidth="1"/>
    <col min="1292" max="1292" width="16" style="31" customWidth="1"/>
    <col min="1293" max="1537" width="9.109375" style="31"/>
    <col min="1538" max="1538" width="6.33203125" style="31" customWidth="1"/>
    <col min="1539" max="1539" width="35.6640625" style="31" customWidth="1"/>
    <col min="1540" max="1540" width="35" style="31" customWidth="1"/>
    <col min="1541" max="1541" width="13.6640625" style="31" customWidth="1"/>
    <col min="1542" max="1542" width="15.109375" style="31" customWidth="1"/>
    <col min="1543" max="1543" width="13.5546875" style="31" customWidth="1"/>
    <col min="1544" max="1544" width="15.5546875" style="31" customWidth="1"/>
    <col min="1545" max="1545" width="17.6640625" style="31" customWidth="1"/>
    <col min="1546" max="1546" width="9.88671875" style="31" customWidth="1"/>
    <col min="1547" max="1547" width="17.44140625" style="31" customWidth="1"/>
    <col min="1548" max="1548" width="16" style="31" customWidth="1"/>
    <col min="1549" max="1793" width="9.109375" style="31"/>
    <col min="1794" max="1794" width="6.33203125" style="31" customWidth="1"/>
    <col min="1795" max="1795" width="35.6640625" style="31" customWidth="1"/>
    <col min="1796" max="1796" width="35" style="31" customWidth="1"/>
    <col min="1797" max="1797" width="13.6640625" style="31" customWidth="1"/>
    <col min="1798" max="1798" width="15.109375" style="31" customWidth="1"/>
    <col min="1799" max="1799" width="13.5546875" style="31" customWidth="1"/>
    <col min="1800" max="1800" width="15.5546875" style="31" customWidth="1"/>
    <col min="1801" max="1801" width="17.6640625" style="31" customWidth="1"/>
    <col min="1802" max="1802" width="9.88671875" style="31" customWidth="1"/>
    <col min="1803" max="1803" width="17.44140625" style="31" customWidth="1"/>
    <col min="1804" max="1804" width="16" style="31" customWidth="1"/>
    <col min="1805" max="2049" width="9.109375" style="31"/>
    <col min="2050" max="2050" width="6.33203125" style="31" customWidth="1"/>
    <col min="2051" max="2051" width="35.6640625" style="31" customWidth="1"/>
    <col min="2052" max="2052" width="35" style="31" customWidth="1"/>
    <col min="2053" max="2053" width="13.6640625" style="31" customWidth="1"/>
    <col min="2054" max="2054" width="15.109375" style="31" customWidth="1"/>
    <col min="2055" max="2055" width="13.5546875" style="31" customWidth="1"/>
    <col min="2056" max="2056" width="15.5546875" style="31" customWidth="1"/>
    <col min="2057" max="2057" width="17.6640625" style="31" customWidth="1"/>
    <col min="2058" max="2058" width="9.88671875" style="31" customWidth="1"/>
    <col min="2059" max="2059" width="17.44140625" style="31" customWidth="1"/>
    <col min="2060" max="2060" width="16" style="31" customWidth="1"/>
    <col min="2061" max="2305" width="9.109375" style="31"/>
    <col min="2306" max="2306" width="6.33203125" style="31" customWidth="1"/>
    <col min="2307" max="2307" width="35.6640625" style="31" customWidth="1"/>
    <col min="2308" max="2308" width="35" style="31" customWidth="1"/>
    <col min="2309" max="2309" width="13.6640625" style="31" customWidth="1"/>
    <col min="2310" max="2310" width="15.109375" style="31" customWidth="1"/>
    <col min="2311" max="2311" width="13.5546875" style="31" customWidth="1"/>
    <col min="2312" max="2312" width="15.5546875" style="31" customWidth="1"/>
    <col min="2313" max="2313" width="17.6640625" style="31" customWidth="1"/>
    <col min="2314" max="2314" width="9.88671875" style="31" customWidth="1"/>
    <col min="2315" max="2315" width="17.44140625" style="31" customWidth="1"/>
    <col min="2316" max="2316" width="16" style="31" customWidth="1"/>
    <col min="2317" max="2561" width="9.109375" style="31"/>
    <col min="2562" max="2562" width="6.33203125" style="31" customWidth="1"/>
    <col min="2563" max="2563" width="35.6640625" style="31" customWidth="1"/>
    <col min="2564" max="2564" width="35" style="31" customWidth="1"/>
    <col min="2565" max="2565" width="13.6640625" style="31" customWidth="1"/>
    <col min="2566" max="2566" width="15.109375" style="31" customWidth="1"/>
    <col min="2567" max="2567" width="13.5546875" style="31" customWidth="1"/>
    <col min="2568" max="2568" width="15.5546875" style="31" customWidth="1"/>
    <col min="2569" max="2569" width="17.6640625" style="31" customWidth="1"/>
    <col min="2570" max="2570" width="9.88671875" style="31" customWidth="1"/>
    <col min="2571" max="2571" width="17.44140625" style="31" customWidth="1"/>
    <col min="2572" max="2572" width="16" style="31" customWidth="1"/>
    <col min="2573" max="2817" width="9.109375" style="31"/>
    <col min="2818" max="2818" width="6.33203125" style="31" customWidth="1"/>
    <col min="2819" max="2819" width="35.6640625" style="31" customWidth="1"/>
    <col min="2820" max="2820" width="35" style="31" customWidth="1"/>
    <col min="2821" max="2821" width="13.6640625" style="31" customWidth="1"/>
    <col min="2822" max="2822" width="15.109375" style="31" customWidth="1"/>
    <col min="2823" max="2823" width="13.5546875" style="31" customWidth="1"/>
    <col min="2824" max="2824" width="15.5546875" style="31" customWidth="1"/>
    <col min="2825" max="2825" width="17.6640625" style="31" customWidth="1"/>
    <col min="2826" max="2826" width="9.88671875" style="31" customWidth="1"/>
    <col min="2827" max="2827" width="17.44140625" style="31" customWidth="1"/>
    <col min="2828" max="2828" width="16" style="31" customWidth="1"/>
    <col min="2829" max="3073" width="9.109375" style="31"/>
    <col min="3074" max="3074" width="6.33203125" style="31" customWidth="1"/>
    <col min="3075" max="3075" width="35.6640625" style="31" customWidth="1"/>
    <col min="3076" max="3076" width="35" style="31" customWidth="1"/>
    <col min="3077" max="3077" width="13.6640625" style="31" customWidth="1"/>
    <col min="3078" max="3078" width="15.109375" style="31" customWidth="1"/>
    <col min="3079" max="3079" width="13.5546875" style="31" customWidth="1"/>
    <col min="3080" max="3080" width="15.5546875" style="31" customWidth="1"/>
    <col min="3081" max="3081" width="17.6640625" style="31" customWidth="1"/>
    <col min="3082" max="3082" width="9.88671875" style="31" customWidth="1"/>
    <col min="3083" max="3083" width="17.44140625" style="31" customWidth="1"/>
    <col min="3084" max="3084" width="16" style="31" customWidth="1"/>
    <col min="3085" max="3329" width="9.109375" style="31"/>
    <col min="3330" max="3330" width="6.33203125" style="31" customWidth="1"/>
    <col min="3331" max="3331" width="35.6640625" style="31" customWidth="1"/>
    <col min="3332" max="3332" width="35" style="31" customWidth="1"/>
    <col min="3333" max="3333" width="13.6640625" style="31" customWidth="1"/>
    <col min="3334" max="3334" width="15.109375" style="31" customWidth="1"/>
    <col min="3335" max="3335" width="13.5546875" style="31" customWidth="1"/>
    <col min="3336" max="3336" width="15.5546875" style="31" customWidth="1"/>
    <col min="3337" max="3337" width="17.6640625" style="31" customWidth="1"/>
    <col min="3338" max="3338" width="9.88671875" style="31" customWidth="1"/>
    <col min="3339" max="3339" width="17.44140625" style="31" customWidth="1"/>
    <col min="3340" max="3340" width="16" style="31" customWidth="1"/>
    <col min="3341" max="3585" width="9.109375" style="31"/>
    <col min="3586" max="3586" width="6.33203125" style="31" customWidth="1"/>
    <col min="3587" max="3587" width="35.6640625" style="31" customWidth="1"/>
    <col min="3588" max="3588" width="35" style="31" customWidth="1"/>
    <col min="3589" max="3589" width="13.6640625" style="31" customWidth="1"/>
    <col min="3590" max="3590" width="15.109375" style="31" customWidth="1"/>
    <col min="3591" max="3591" width="13.5546875" style="31" customWidth="1"/>
    <col min="3592" max="3592" width="15.5546875" style="31" customWidth="1"/>
    <col min="3593" max="3593" width="17.6640625" style="31" customWidth="1"/>
    <col min="3594" max="3594" width="9.88671875" style="31" customWidth="1"/>
    <col min="3595" max="3595" width="17.44140625" style="31" customWidth="1"/>
    <col min="3596" max="3596" width="16" style="31" customWidth="1"/>
    <col min="3597" max="3841" width="9.109375" style="31"/>
    <col min="3842" max="3842" width="6.33203125" style="31" customWidth="1"/>
    <col min="3843" max="3843" width="35.6640625" style="31" customWidth="1"/>
    <col min="3844" max="3844" width="35" style="31" customWidth="1"/>
    <col min="3845" max="3845" width="13.6640625" style="31" customWidth="1"/>
    <col min="3846" max="3846" width="15.109375" style="31" customWidth="1"/>
    <col min="3847" max="3847" width="13.5546875" style="31" customWidth="1"/>
    <col min="3848" max="3848" width="15.5546875" style="31" customWidth="1"/>
    <col min="3849" max="3849" width="17.6640625" style="31" customWidth="1"/>
    <col min="3850" max="3850" width="9.88671875" style="31" customWidth="1"/>
    <col min="3851" max="3851" width="17.44140625" style="31" customWidth="1"/>
    <col min="3852" max="3852" width="16" style="31" customWidth="1"/>
    <col min="3853" max="4097" width="9.109375" style="31"/>
    <col min="4098" max="4098" width="6.33203125" style="31" customWidth="1"/>
    <col min="4099" max="4099" width="35.6640625" style="31" customWidth="1"/>
    <col min="4100" max="4100" width="35" style="31" customWidth="1"/>
    <col min="4101" max="4101" width="13.6640625" style="31" customWidth="1"/>
    <col min="4102" max="4102" width="15.109375" style="31" customWidth="1"/>
    <col min="4103" max="4103" width="13.5546875" style="31" customWidth="1"/>
    <col min="4104" max="4104" width="15.5546875" style="31" customWidth="1"/>
    <col min="4105" max="4105" width="17.6640625" style="31" customWidth="1"/>
    <col min="4106" max="4106" width="9.88671875" style="31" customWidth="1"/>
    <col min="4107" max="4107" width="17.44140625" style="31" customWidth="1"/>
    <col min="4108" max="4108" width="16" style="31" customWidth="1"/>
    <col min="4109" max="4353" width="9.109375" style="31"/>
    <col min="4354" max="4354" width="6.33203125" style="31" customWidth="1"/>
    <col min="4355" max="4355" width="35.6640625" style="31" customWidth="1"/>
    <col min="4356" max="4356" width="35" style="31" customWidth="1"/>
    <col min="4357" max="4357" width="13.6640625" style="31" customWidth="1"/>
    <col min="4358" max="4358" width="15.109375" style="31" customWidth="1"/>
    <col min="4359" max="4359" width="13.5546875" style="31" customWidth="1"/>
    <col min="4360" max="4360" width="15.5546875" style="31" customWidth="1"/>
    <col min="4361" max="4361" width="17.6640625" style="31" customWidth="1"/>
    <col min="4362" max="4362" width="9.88671875" style="31" customWidth="1"/>
    <col min="4363" max="4363" width="17.44140625" style="31" customWidth="1"/>
    <col min="4364" max="4364" width="16" style="31" customWidth="1"/>
    <col min="4365" max="4609" width="9.109375" style="31"/>
    <col min="4610" max="4610" width="6.33203125" style="31" customWidth="1"/>
    <col min="4611" max="4611" width="35.6640625" style="31" customWidth="1"/>
    <col min="4612" max="4612" width="35" style="31" customWidth="1"/>
    <col min="4613" max="4613" width="13.6640625" style="31" customWidth="1"/>
    <col min="4614" max="4614" width="15.109375" style="31" customWidth="1"/>
    <col min="4615" max="4615" width="13.5546875" style="31" customWidth="1"/>
    <col min="4616" max="4616" width="15.5546875" style="31" customWidth="1"/>
    <col min="4617" max="4617" width="17.6640625" style="31" customWidth="1"/>
    <col min="4618" max="4618" width="9.88671875" style="31" customWidth="1"/>
    <col min="4619" max="4619" width="17.44140625" style="31" customWidth="1"/>
    <col min="4620" max="4620" width="16" style="31" customWidth="1"/>
    <col min="4621" max="4865" width="9.109375" style="31"/>
    <col min="4866" max="4866" width="6.33203125" style="31" customWidth="1"/>
    <col min="4867" max="4867" width="35.6640625" style="31" customWidth="1"/>
    <col min="4868" max="4868" width="35" style="31" customWidth="1"/>
    <col min="4869" max="4869" width="13.6640625" style="31" customWidth="1"/>
    <col min="4870" max="4870" width="15.109375" style="31" customWidth="1"/>
    <col min="4871" max="4871" width="13.5546875" style="31" customWidth="1"/>
    <col min="4872" max="4872" width="15.5546875" style="31" customWidth="1"/>
    <col min="4873" max="4873" width="17.6640625" style="31" customWidth="1"/>
    <col min="4874" max="4874" width="9.88671875" style="31" customWidth="1"/>
    <col min="4875" max="4875" width="17.44140625" style="31" customWidth="1"/>
    <col min="4876" max="4876" width="16" style="31" customWidth="1"/>
    <col min="4877" max="5121" width="9.109375" style="31"/>
    <col min="5122" max="5122" width="6.33203125" style="31" customWidth="1"/>
    <col min="5123" max="5123" width="35.6640625" style="31" customWidth="1"/>
    <col min="5124" max="5124" width="35" style="31" customWidth="1"/>
    <col min="5125" max="5125" width="13.6640625" style="31" customWidth="1"/>
    <col min="5126" max="5126" width="15.109375" style="31" customWidth="1"/>
    <col min="5127" max="5127" width="13.5546875" style="31" customWidth="1"/>
    <col min="5128" max="5128" width="15.5546875" style="31" customWidth="1"/>
    <col min="5129" max="5129" width="17.6640625" style="31" customWidth="1"/>
    <col min="5130" max="5130" width="9.88671875" style="31" customWidth="1"/>
    <col min="5131" max="5131" width="17.44140625" style="31" customWidth="1"/>
    <col min="5132" max="5132" width="16" style="31" customWidth="1"/>
    <col min="5133" max="5377" width="9.109375" style="31"/>
    <col min="5378" max="5378" width="6.33203125" style="31" customWidth="1"/>
    <col min="5379" max="5379" width="35.6640625" style="31" customWidth="1"/>
    <col min="5380" max="5380" width="35" style="31" customWidth="1"/>
    <col min="5381" max="5381" width="13.6640625" style="31" customWidth="1"/>
    <col min="5382" max="5382" width="15.109375" style="31" customWidth="1"/>
    <col min="5383" max="5383" width="13.5546875" style="31" customWidth="1"/>
    <col min="5384" max="5384" width="15.5546875" style="31" customWidth="1"/>
    <col min="5385" max="5385" width="17.6640625" style="31" customWidth="1"/>
    <col min="5386" max="5386" width="9.88671875" style="31" customWidth="1"/>
    <col min="5387" max="5387" width="17.44140625" style="31" customWidth="1"/>
    <col min="5388" max="5388" width="16" style="31" customWidth="1"/>
    <col min="5389" max="5633" width="9.109375" style="31"/>
    <col min="5634" max="5634" width="6.33203125" style="31" customWidth="1"/>
    <col min="5635" max="5635" width="35.6640625" style="31" customWidth="1"/>
    <col min="5636" max="5636" width="35" style="31" customWidth="1"/>
    <col min="5637" max="5637" width="13.6640625" style="31" customWidth="1"/>
    <col min="5638" max="5638" width="15.109375" style="31" customWidth="1"/>
    <col min="5639" max="5639" width="13.5546875" style="31" customWidth="1"/>
    <col min="5640" max="5640" width="15.5546875" style="31" customWidth="1"/>
    <col min="5641" max="5641" width="17.6640625" style="31" customWidth="1"/>
    <col min="5642" max="5642" width="9.88671875" style="31" customWidth="1"/>
    <col min="5643" max="5643" width="17.44140625" style="31" customWidth="1"/>
    <col min="5644" max="5644" width="16" style="31" customWidth="1"/>
    <col min="5645" max="5889" width="9.109375" style="31"/>
    <col min="5890" max="5890" width="6.33203125" style="31" customWidth="1"/>
    <col min="5891" max="5891" width="35.6640625" style="31" customWidth="1"/>
    <col min="5892" max="5892" width="35" style="31" customWidth="1"/>
    <col min="5893" max="5893" width="13.6640625" style="31" customWidth="1"/>
    <col min="5894" max="5894" width="15.109375" style="31" customWidth="1"/>
    <col min="5895" max="5895" width="13.5546875" style="31" customWidth="1"/>
    <col min="5896" max="5896" width="15.5546875" style="31" customWidth="1"/>
    <col min="5897" max="5897" width="17.6640625" style="31" customWidth="1"/>
    <col min="5898" max="5898" width="9.88671875" style="31" customWidth="1"/>
    <col min="5899" max="5899" width="17.44140625" style="31" customWidth="1"/>
    <col min="5900" max="5900" width="16" style="31" customWidth="1"/>
    <col min="5901" max="6145" width="9.109375" style="31"/>
    <col min="6146" max="6146" width="6.33203125" style="31" customWidth="1"/>
    <col min="6147" max="6147" width="35.6640625" style="31" customWidth="1"/>
    <col min="6148" max="6148" width="35" style="31" customWidth="1"/>
    <col min="6149" max="6149" width="13.6640625" style="31" customWidth="1"/>
    <col min="6150" max="6150" width="15.109375" style="31" customWidth="1"/>
    <col min="6151" max="6151" width="13.5546875" style="31" customWidth="1"/>
    <col min="6152" max="6152" width="15.5546875" style="31" customWidth="1"/>
    <col min="6153" max="6153" width="17.6640625" style="31" customWidth="1"/>
    <col min="6154" max="6154" width="9.88671875" style="31" customWidth="1"/>
    <col min="6155" max="6155" width="17.44140625" style="31" customWidth="1"/>
    <col min="6156" max="6156" width="16" style="31" customWidth="1"/>
    <col min="6157" max="6401" width="9.109375" style="31"/>
    <col min="6402" max="6402" width="6.33203125" style="31" customWidth="1"/>
    <col min="6403" max="6403" width="35.6640625" style="31" customWidth="1"/>
    <col min="6404" max="6404" width="35" style="31" customWidth="1"/>
    <col min="6405" max="6405" width="13.6640625" style="31" customWidth="1"/>
    <col min="6406" max="6406" width="15.109375" style="31" customWidth="1"/>
    <col min="6407" max="6407" width="13.5546875" style="31" customWidth="1"/>
    <col min="6408" max="6408" width="15.5546875" style="31" customWidth="1"/>
    <col min="6409" max="6409" width="17.6640625" style="31" customWidth="1"/>
    <col min="6410" max="6410" width="9.88671875" style="31" customWidth="1"/>
    <col min="6411" max="6411" width="17.44140625" style="31" customWidth="1"/>
    <col min="6412" max="6412" width="16" style="31" customWidth="1"/>
    <col min="6413" max="6657" width="9.109375" style="31"/>
    <col min="6658" max="6658" width="6.33203125" style="31" customWidth="1"/>
    <col min="6659" max="6659" width="35.6640625" style="31" customWidth="1"/>
    <col min="6660" max="6660" width="35" style="31" customWidth="1"/>
    <col min="6661" max="6661" width="13.6640625" style="31" customWidth="1"/>
    <col min="6662" max="6662" width="15.109375" style="31" customWidth="1"/>
    <col min="6663" max="6663" width="13.5546875" style="31" customWidth="1"/>
    <col min="6664" max="6664" width="15.5546875" style="31" customWidth="1"/>
    <col min="6665" max="6665" width="17.6640625" style="31" customWidth="1"/>
    <col min="6666" max="6666" width="9.88671875" style="31" customWidth="1"/>
    <col min="6667" max="6667" width="17.44140625" style="31" customWidth="1"/>
    <col min="6668" max="6668" width="16" style="31" customWidth="1"/>
    <col min="6669" max="6913" width="9.109375" style="31"/>
    <col min="6914" max="6914" width="6.33203125" style="31" customWidth="1"/>
    <col min="6915" max="6915" width="35.6640625" style="31" customWidth="1"/>
    <col min="6916" max="6916" width="35" style="31" customWidth="1"/>
    <col min="6917" max="6917" width="13.6640625" style="31" customWidth="1"/>
    <col min="6918" max="6918" width="15.109375" style="31" customWidth="1"/>
    <col min="6919" max="6919" width="13.5546875" style="31" customWidth="1"/>
    <col min="6920" max="6920" width="15.5546875" style="31" customWidth="1"/>
    <col min="6921" max="6921" width="17.6640625" style="31" customWidth="1"/>
    <col min="6922" max="6922" width="9.88671875" style="31" customWidth="1"/>
    <col min="6923" max="6923" width="17.44140625" style="31" customWidth="1"/>
    <col min="6924" max="6924" width="16" style="31" customWidth="1"/>
    <col min="6925" max="7169" width="9.109375" style="31"/>
    <col min="7170" max="7170" width="6.33203125" style="31" customWidth="1"/>
    <col min="7171" max="7171" width="35.6640625" style="31" customWidth="1"/>
    <col min="7172" max="7172" width="35" style="31" customWidth="1"/>
    <col min="7173" max="7173" width="13.6640625" style="31" customWidth="1"/>
    <col min="7174" max="7174" width="15.109375" style="31" customWidth="1"/>
    <col min="7175" max="7175" width="13.5546875" style="31" customWidth="1"/>
    <col min="7176" max="7176" width="15.5546875" style="31" customWidth="1"/>
    <col min="7177" max="7177" width="17.6640625" style="31" customWidth="1"/>
    <col min="7178" max="7178" width="9.88671875" style="31" customWidth="1"/>
    <col min="7179" max="7179" width="17.44140625" style="31" customWidth="1"/>
    <col min="7180" max="7180" width="16" style="31" customWidth="1"/>
    <col min="7181" max="7425" width="9.109375" style="31"/>
    <col min="7426" max="7426" width="6.33203125" style="31" customWidth="1"/>
    <col min="7427" max="7427" width="35.6640625" style="31" customWidth="1"/>
    <col min="7428" max="7428" width="35" style="31" customWidth="1"/>
    <col min="7429" max="7429" width="13.6640625" style="31" customWidth="1"/>
    <col min="7430" max="7430" width="15.109375" style="31" customWidth="1"/>
    <col min="7431" max="7431" width="13.5546875" style="31" customWidth="1"/>
    <col min="7432" max="7432" width="15.5546875" style="31" customWidth="1"/>
    <col min="7433" max="7433" width="17.6640625" style="31" customWidth="1"/>
    <col min="7434" max="7434" width="9.88671875" style="31" customWidth="1"/>
    <col min="7435" max="7435" width="17.44140625" style="31" customWidth="1"/>
    <col min="7436" max="7436" width="16" style="31" customWidth="1"/>
    <col min="7437" max="7681" width="9.109375" style="31"/>
    <col min="7682" max="7682" width="6.33203125" style="31" customWidth="1"/>
    <col min="7683" max="7683" width="35.6640625" style="31" customWidth="1"/>
    <col min="7684" max="7684" width="35" style="31" customWidth="1"/>
    <col min="7685" max="7685" width="13.6640625" style="31" customWidth="1"/>
    <col min="7686" max="7686" width="15.109375" style="31" customWidth="1"/>
    <col min="7687" max="7687" width="13.5546875" style="31" customWidth="1"/>
    <col min="7688" max="7688" width="15.5546875" style="31" customWidth="1"/>
    <col min="7689" max="7689" width="17.6640625" style="31" customWidth="1"/>
    <col min="7690" max="7690" width="9.88671875" style="31" customWidth="1"/>
    <col min="7691" max="7691" width="17.44140625" style="31" customWidth="1"/>
    <col min="7692" max="7692" width="16" style="31" customWidth="1"/>
    <col min="7693" max="7937" width="9.109375" style="31"/>
    <col min="7938" max="7938" width="6.33203125" style="31" customWidth="1"/>
    <col min="7939" max="7939" width="35.6640625" style="31" customWidth="1"/>
    <col min="7940" max="7940" width="35" style="31" customWidth="1"/>
    <col min="7941" max="7941" width="13.6640625" style="31" customWidth="1"/>
    <col min="7942" max="7942" width="15.109375" style="31" customWidth="1"/>
    <col min="7943" max="7943" width="13.5546875" style="31" customWidth="1"/>
    <col min="7944" max="7944" width="15.5546875" style="31" customWidth="1"/>
    <col min="7945" max="7945" width="17.6640625" style="31" customWidth="1"/>
    <col min="7946" max="7946" width="9.88671875" style="31" customWidth="1"/>
    <col min="7947" max="7947" width="17.44140625" style="31" customWidth="1"/>
    <col min="7948" max="7948" width="16" style="31" customWidth="1"/>
    <col min="7949" max="8193" width="9.109375" style="31"/>
    <col min="8194" max="8194" width="6.33203125" style="31" customWidth="1"/>
    <col min="8195" max="8195" width="35.6640625" style="31" customWidth="1"/>
    <col min="8196" max="8196" width="35" style="31" customWidth="1"/>
    <col min="8197" max="8197" width="13.6640625" style="31" customWidth="1"/>
    <col min="8198" max="8198" width="15.109375" style="31" customWidth="1"/>
    <col min="8199" max="8199" width="13.5546875" style="31" customWidth="1"/>
    <col min="8200" max="8200" width="15.5546875" style="31" customWidth="1"/>
    <col min="8201" max="8201" width="17.6640625" style="31" customWidth="1"/>
    <col min="8202" max="8202" width="9.88671875" style="31" customWidth="1"/>
    <col min="8203" max="8203" width="17.44140625" style="31" customWidth="1"/>
    <col min="8204" max="8204" width="16" style="31" customWidth="1"/>
    <col min="8205" max="8449" width="9.109375" style="31"/>
    <col min="8450" max="8450" width="6.33203125" style="31" customWidth="1"/>
    <col min="8451" max="8451" width="35.6640625" style="31" customWidth="1"/>
    <col min="8452" max="8452" width="35" style="31" customWidth="1"/>
    <col min="8453" max="8453" width="13.6640625" style="31" customWidth="1"/>
    <col min="8454" max="8454" width="15.109375" style="31" customWidth="1"/>
    <col min="8455" max="8455" width="13.5546875" style="31" customWidth="1"/>
    <col min="8456" max="8456" width="15.5546875" style="31" customWidth="1"/>
    <col min="8457" max="8457" width="17.6640625" style="31" customWidth="1"/>
    <col min="8458" max="8458" width="9.88671875" style="31" customWidth="1"/>
    <col min="8459" max="8459" width="17.44140625" style="31" customWidth="1"/>
    <col min="8460" max="8460" width="16" style="31" customWidth="1"/>
    <col min="8461" max="8705" width="9.109375" style="31"/>
    <col min="8706" max="8706" width="6.33203125" style="31" customWidth="1"/>
    <col min="8707" max="8707" width="35.6640625" style="31" customWidth="1"/>
    <col min="8708" max="8708" width="35" style="31" customWidth="1"/>
    <col min="8709" max="8709" width="13.6640625" style="31" customWidth="1"/>
    <col min="8710" max="8710" width="15.109375" style="31" customWidth="1"/>
    <col min="8711" max="8711" width="13.5546875" style="31" customWidth="1"/>
    <col min="8712" max="8712" width="15.5546875" style="31" customWidth="1"/>
    <col min="8713" max="8713" width="17.6640625" style="31" customWidth="1"/>
    <col min="8714" max="8714" width="9.88671875" style="31" customWidth="1"/>
    <col min="8715" max="8715" width="17.44140625" style="31" customWidth="1"/>
    <col min="8716" max="8716" width="16" style="31" customWidth="1"/>
    <col min="8717" max="8961" width="9.109375" style="31"/>
    <col min="8962" max="8962" width="6.33203125" style="31" customWidth="1"/>
    <col min="8963" max="8963" width="35.6640625" style="31" customWidth="1"/>
    <col min="8964" max="8964" width="35" style="31" customWidth="1"/>
    <col min="8965" max="8965" width="13.6640625" style="31" customWidth="1"/>
    <col min="8966" max="8966" width="15.109375" style="31" customWidth="1"/>
    <col min="8967" max="8967" width="13.5546875" style="31" customWidth="1"/>
    <col min="8968" max="8968" width="15.5546875" style="31" customWidth="1"/>
    <col min="8969" max="8969" width="17.6640625" style="31" customWidth="1"/>
    <col min="8970" max="8970" width="9.88671875" style="31" customWidth="1"/>
    <col min="8971" max="8971" width="17.44140625" style="31" customWidth="1"/>
    <col min="8972" max="8972" width="16" style="31" customWidth="1"/>
    <col min="8973" max="9217" width="9.109375" style="31"/>
    <col min="9218" max="9218" width="6.33203125" style="31" customWidth="1"/>
    <col min="9219" max="9219" width="35.6640625" style="31" customWidth="1"/>
    <col min="9220" max="9220" width="35" style="31" customWidth="1"/>
    <col min="9221" max="9221" width="13.6640625" style="31" customWidth="1"/>
    <col min="9222" max="9222" width="15.109375" style="31" customWidth="1"/>
    <col min="9223" max="9223" width="13.5546875" style="31" customWidth="1"/>
    <col min="9224" max="9224" width="15.5546875" style="31" customWidth="1"/>
    <col min="9225" max="9225" width="17.6640625" style="31" customWidth="1"/>
    <col min="9226" max="9226" width="9.88671875" style="31" customWidth="1"/>
    <col min="9227" max="9227" width="17.44140625" style="31" customWidth="1"/>
    <col min="9228" max="9228" width="16" style="31" customWidth="1"/>
    <col min="9229" max="9473" width="9.109375" style="31"/>
    <col min="9474" max="9474" width="6.33203125" style="31" customWidth="1"/>
    <col min="9475" max="9475" width="35.6640625" style="31" customWidth="1"/>
    <col min="9476" max="9476" width="35" style="31" customWidth="1"/>
    <col min="9477" max="9477" width="13.6640625" style="31" customWidth="1"/>
    <col min="9478" max="9478" width="15.109375" style="31" customWidth="1"/>
    <col min="9479" max="9479" width="13.5546875" style="31" customWidth="1"/>
    <col min="9480" max="9480" width="15.5546875" style="31" customWidth="1"/>
    <col min="9481" max="9481" width="17.6640625" style="31" customWidth="1"/>
    <col min="9482" max="9482" width="9.88671875" style="31" customWidth="1"/>
    <col min="9483" max="9483" width="17.44140625" style="31" customWidth="1"/>
    <col min="9484" max="9484" width="16" style="31" customWidth="1"/>
    <col min="9485" max="9729" width="9.109375" style="31"/>
    <col min="9730" max="9730" width="6.33203125" style="31" customWidth="1"/>
    <col min="9731" max="9731" width="35.6640625" style="31" customWidth="1"/>
    <col min="9732" max="9732" width="35" style="31" customWidth="1"/>
    <col min="9733" max="9733" width="13.6640625" style="31" customWidth="1"/>
    <col min="9734" max="9734" width="15.109375" style="31" customWidth="1"/>
    <col min="9735" max="9735" width="13.5546875" style="31" customWidth="1"/>
    <col min="9736" max="9736" width="15.5546875" style="31" customWidth="1"/>
    <col min="9737" max="9737" width="17.6640625" style="31" customWidth="1"/>
    <col min="9738" max="9738" width="9.88671875" style="31" customWidth="1"/>
    <col min="9739" max="9739" width="17.44140625" style="31" customWidth="1"/>
    <col min="9740" max="9740" width="16" style="31" customWidth="1"/>
    <col min="9741" max="9985" width="9.109375" style="31"/>
    <col min="9986" max="9986" width="6.33203125" style="31" customWidth="1"/>
    <col min="9987" max="9987" width="35.6640625" style="31" customWidth="1"/>
    <col min="9988" max="9988" width="35" style="31" customWidth="1"/>
    <col min="9989" max="9989" width="13.6640625" style="31" customWidth="1"/>
    <col min="9990" max="9990" width="15.109375" style="31" customWidth="1"/>
    <col min="9991" max="9991" width="13.5546875" style="31" customWidth="1"/>
    <col min="9992" max="9992" width="15.5546875" style="31" customWidth="1"/>
    <col min="9993" max="9993" width="17.6640625" style="31" customWidth="1"/>
    <col min="9994" max="9994" width="9.88671875" style="31" customWidth="1"/>
    <col min="9995" max="9995" width="17.44140625" style="31" customWidth="1"/>
    <col min="9996" max="9996" width="16" style="31" customWidth="1"/>
    <col min="9997" max="10241" width="9.109375" style="31"/>
    <col min="10242" max="10242" width="6.33203125" style="31" customWidth="1"/>
    <col min="10243" max="10243" width="35.6640625" style="31" customWidth="1"/>
    <col min="10244" max="10244" width="35" style="31" customWidth="1"/>
    <col min="10245" max="10245" width="13.6640625" style="31" customWidth="1"/>
    <col min="10246" max="10246" width="15.109375" style="31" customWidth="1"/>
    <col min="10247" max="10247" width="13.5546875" style="31" customWidth="1"/>
    <col min="10248" max="10248" width="15.5546875" style="31" customWidth="1"/>
    <col min="10249" max="10249" width="17.6640625" style="31" customWidth="1"/>
    <col min="10250" max="10250" width="9.88671875" style="31" customWidth="1"/>
    <col min="10251" max="10251" width="17.44140625" style="31" customWidth="1"/>
    <col min="10252" max="10252" width="16" style="31" customWidth="1"/>
    <col min="10253" max="10497" width="9.109375" style="31"/>
    <col min="10498" max="10498" width="6.33203125" style="31" customWidth="1"/>
    <col min="10499" max="10499" width="35.6640625" style="31" customWidth="1"/>
    <col min="10500" max="10500" width="35" style="31" customWidth="1"/>
    <col min="10501" max="10501" width="13.6640625" style="31" customWidth="1"/>
    <col min="10502" max="10502" width="15.109375" style="31" customWidth="1"/>
    <col min="10503" max="10503" width="13.5546875" style="31" customWidth="1"/>
    <col min="10504" max="10504" width="15.5546875" style="31" customWidth="1"/>
    <col min="10505" max="10505" width="17.6640625" style="31" customWidth="1"/>
    <col min="10506" max="10506" width="9.88671875" style="31" customWidth="1"/>
    <col min="10507" max="10507" width="17.44140625" style="31" customWidth="1"/>
    <col min="10508" max="10508" width="16" style="31" customWidth="1"/>
    <col min="10509" max="10753" width="9.109375" style="31"/>
    <col min="10754" max="10754" width="6.33203125" style="31" customWidth="1"/>
    <col min="10755" max="10755" width="35.6640625" style="31" customWidth="1"/>
    <col min="10756" max="10756" width="35" style="31" customWidth="1"/>
    <col min="10757" max="10757" width="13.6640625" style="31" customWidth="1"/>
    <col min="10758" max="10758" width="15.109375" style="31" customWidth="1"/>
    <col min="10759" max="10759" width="13.5546875" style="31" customWidth="1"/>
    <col min="10760" max="10760" width="15.5546875" style="31" customWidth="1"/>
    <col min="10761" max="10761" width="17.6640625" style="31" customWidth="1"/>
    <col min="10762" max="10762" width="9.88671875" style="31" customWidth="1"/>
    <col min="10763" max="10763" width="17.44140625" style="31" customWidth="1"/>
    <col min="10764" max="10764" width="16" style="31" customWidth="1"/>
    <col min="10765" max="11009" width="9.109375" style="31"/>
    <col min="11010" max="11010" width="6.33203125" style="31" customWidth="1"/>
    <col min="11011" max="11011" width="35.6640625" style="31" customWidth="1"/>
    <col min="11012" max="11012" width="35" style="31" customWidth="1"/>
    <col min="11013" max="11013" width="13.6640625" style="31" customWidth="1"/>
    <col min="11014" max="11014" width="15.109375" style="31" customWidth="1"/>
    <col min="11015" max="11015" width="13.5546875" style="31" customWidth="1"/>
    <col min="11016" max="11016" width="15.5546875" style="31" customWidth="1"/>
    <col min="11017" max="11017" width="17.6640625" style="31" customWidth="1"/>
    <col min="11018" max="11018" width="9.88671875" style="31" customWidth="1"/>
    <col min="11019" max="11019" width="17.44140625" style="31" customWidth="1"/>
    <col min="11020" max="11020" width="16" style="31" customWidth="1"/>
    <col min="11021" max="11265" width="9.109375" style="31"/>
    <col min="11266" max="11266" width="6.33203125" style="31" customWidth="1"/>
    <col min="11267" max="11267" width="35.6640625" style="31" customWidth="1"/>
    <col min="11268" max="11268" width="35" style="31" customWidth="1"/>
    <col min="11269" max="11269" width="13.6640625" style="31" customWidth="1"/>
    <col min="11270" max="11270" width="15.109375" style="31" customWidth="1"/>
    <col min="11271" max="11271" width="13.5546875" style="31" customWidth="1"/>
    <col min="11272" max="11272" width="15.5546875" style="31" customWidth="1"/>
    <col min="11273" max="11273" width="17.6640625" style="31" customWidth="1"/>
    <col min="11274" max="11274" width="9.88671875" style="31" customWidth="1"/>
    <col min="11275" max="11275" width="17.44140625" style="31" customWidth="1"/>
    <col min="11276" max="11276" width="16" style="31" customWidth="1"/>
    <col min="11277" max="11521" width="9.109375" style="31"/>
    <col min="11522" max="11522" width="6.33203125" style="31" customWidth="1"/>
    <col min="11523" max="11523" width="35.6640625" style="31" customWidth="1"/>
    <col min="11524" max="11524" width="35" style="31" customWidth="1"/>
    <col min="11525" max="11525" width="13.6640625" style="31" customWidth="1"/>
    <col min="11526" max="11526" width="15.109375" style="31" customWidth="1"/>
    <col min="11527" max="11527" width="13.5546875" style="31" customWidth="1"/>
    <col min="11528" max="11528" width="15.5546875" style="31" customWidth="1"/>
    <col min="11529" max="11529" width="17.6640625" style="31" customWidth="1"/>
    <col min="11530" max="11530" width="9.88671875" style="31" customWidth="1"/>
    <col min="11531" max="11531" width="17.44140625" style="31" customWidth="1"/>
    <col min="11532" max="11532" width="16" style="31" customWidth="1"/>
    <col min="11533" max="11777" width="9.109375" style="31"/>
    <col min="11778" max="11778" width="6.33203125" style="31" customWidth="1"/>
    <col min="11779" max="11779" width="35.6640625" style="31" customWidth="1"/>
    <col min="11780" max="11780" width="35" style="31" customWidth="1"/>
    <col min="11781" max="11781" width="13.6640625" style="31" customWidth="1"/>
    <col min="11782" max="11782" width="15.109375" style="31" customWidth="1"/>
    <col min="11783" max="11783" width="13.5546875" style="31" customWidth="1"/>
    <col min="11784" max="11784" width="15.5546875" style="31" customWidth="1"/>
    <col min="11785" max="11785" width="17.6640625" style="31" customWidth="1"/>
    <col min="11786" max="11786" width="9.88671875" style="31" customWidth="1"/>
    <col min="11787" max="11787" width="17.44140625" style="31" customWidth="1"/>
    <col min="11788" max="11788" width="16" style="31" customWidth="1"/>
    <col min="11789" max="12033" width="9.109375" style="31"/>
    <col min="12034" max="12034" width="6.33203125" style="31" customWidth="1"/>
    <col min="12035" max="12035" width="35.6640625" style="31" customWidth="1"/>
    <col min="12036" max="12036" width="35" style="31" customWidth="1"/>
    <col min="12037" max="12037" width="13.6640625" style="31" customWidth="1"/>
    <col min="12038" max="12038" width="15.109375" style="31" customWidth="1"/>
    <col min="12039" max="12039" width="13.5546875" style="31" customWidth="1"/>
    <col min="12040" max="12040" width="15.5546875" style="31" customWidth="1"/>
    <col min="12041" max="12041" width="17.6640625" style="31" customWidth="1"/>
    <col min="12042" max="12042" width="9.88671875" style="31" customWidth="1"/>
    <col min="12043" max="12043" width="17.44140625" style="31" customWidth="1"/>
    <col min="12044" max="12044" width="16" style="31" customWidth="1"/>
    <col min="12045" max="12289" width="9.109375" style="31"/>
    <col min="12290" max="12290" width="6.33203125" style="31" customWidth="1"/>
    <col min="12291" max="12291" width="35.6640625" style="31" customWidth="1"/>
    <col min="12292" max="12292" width="35" style="31" customWidth="1"/>
    <col min="12293" max="12293" width="13.6640625" style="31" customWidth="1"/>
    <col min="12294" max="12294" width="15.109375" style="31" customWidth="1"/>
    <col min="12295" max="12295" width="13.5546875" style="31" customWidth="1"/>
    <col min="12296" max="12296" width="15.5546875" style="31" customWidth="1"/>
    <col min="12297" max="12297" width="17.6640625" style="31" customWidth="1"/>
    <col min="12298" max="12298" width="9.88671875" style="31" customWidth="1"/>
    <col min="12299" max="12299" width="17.44140625" style="31" customWidth="1"/>
    <col min="12300" max="12300" width="16" style="31" customWidth="1"/>
    <col min="12301" max="12545" width="9.109375" style="31"/>
    <col min="12546" max="12546" width="6.33203125" style="31" customWidth="1"/>
    <col min="12547" max="12547" width="35.6640625" style="31" customWidth="1"/>
    <col min="12548" max="12548" width="35" style="31" customWidth="1"/>
    <col min="12549" max="12549" width="13.6640625" style="31" customWidth="1"/>
    <col min="12550" max="12550" width="15.109375" style="31" customWidth="1"/>
    <col min="12551" max="12551" width="13.5546875" style="31" customWidth="1"/>
    <col min="12552" max="12552" width="15.5546875" style="31" customWidth="1"/>
    <col min="12553" max="12553" width="17.6640625" style="31" customWidth="1"/>
    <col min="12554" max="12554" width="9.88671875" style="31" customWidth="1"/>
    <col min="12555" max="12555" width="17.44140625" style="31" customWidth="1"/>
    <col min="12556" max="12556" width="16" style="31" customWidth="1"/>
    <col min="12557" max="12801" width="9.109375" style="31"/>
    <col min="12802" max="12802" width="6.33203125" style="31" customWidth="1"/>
    <col min="12803" max="12803" width="35.6640625" style="31" customWidth="1"/>
    <col min="12804" max="12804" width="35" style="31" customWidth="1"/>
    <col min="12805" max="12805" width="13.6640625" style="31" customWidth="1"/>
    <col min="12806" max="12806" width="15.109375" style="31" customWidth="1"/>
    <col min="12807" max="12807" width="13.5546875" style="31" customWidth="1"/>
    <col min="12808" max="12808" width="15.5546875" style="31" customWidth="1"/>
    <col min="12809" max="12809" width="17.6640625" style="31" customWidth="1"/>
    <col min="12810" max="12810" width="9.88671875" style="31" customWidth="1"/>
    <col min="12811" max="12811" width="17.44140625" style="31" customWidth="1"/>
    <col min="12812" max="12812" width="16" style="31" customWidth="1"/>
    <col min="12813" max="13057" width="9.109375" style="31"/>
    <col min="13058" max="13058" width="6.33203125" style="31" customWidth="1"/>
    <col min="13059" max="13059" width="35.6640625" style="31" customWidth="1"/>
    <col min="13060" max="13060" width="35" style="31" customWidth="1"/>
    <col min="13061" max="13061" width="13.6640625" style="31" customWidth="1"/>
    <col min="13062" max="13062" width="15.109375" style="31" customWidth="1"/>
    <col min="13063" max="13063" width="13.5546875" style="31" customWidth="1"/>
    <col min="13064" max="13064" width="15.5546875" style="31" customWidth="1"/>
    <col min="13065" max="13065" width="17.6640625" style="31" customWidth="1"/>
    <col min="13066" max="13066" width="9.88671875" style="31" customWidth="1"/>
    <col min="13067" max="13067" width="17.44140625" style="31" customWidth="1"/>
    <col min="13068" max="13068" width="16" style="31" customWidth="1"/>
    <col min="13069" max="13313" width="9.109375" style="31"/>
    <col min="13314" max="13314" width="6.33203125" style="31" customWidth="1"/>
    <col min="13315" max="13315" width="35.6640625" style="31" customWidth="1"/>
    <col min="13316" max="13316" width="35" style="31" customWidth="1"/>
    <col min="13317" max="13317" width="13.6640625" style="31" customWidth="1"/>
    <col min="13318" max="13318" width="15.109375" style="31" customWidth="1"/>
    <col min="13319" max="13319" width="13.5546875" style="31" customWidth="1"/>
    <col min="13320" max="13320" width="15.5546875" style="31" customWidth="1"/>
    <col min="13321" max="13321" width="17.6640625" style="31" customWidth="1"/>
    <col min="13322" max="13322" width="9.88671875" style="31" customWidth="1"/>
    <col min="13323" max="13323" width="17.44140625" style="31" customWidth="1"/>
    <col min="13324" max="13324" width="16" style="31" customWidth="1"/>
    <col min="13325" max="13569" width="9.109375" style="31"/>
    <col min="13570" max="13570" width="6.33203125" style="31" customWidth="1"/>
    <col min="13571" max="13571" width="35.6640625" style="31" customWidth="1"/>
    <col min="13572" max="13572" width="35" style="31" customWidth="1"/>
    <col min="13573" max="13573" width="13.6640625" style="31" customWidth="1"/>
    <col min="13574" max="13574" width="15.109375" style="31" customWidth="1"/>
    <col min="13575" max="13575" width="13.5546875" style="31" customWidth="1"/>
    <col min="13576" max="13576" width="15.5546875" style="31" customWidth="1"/>
    <col min="13577" max="13577" width="17.6640625" style="31" customWidth="1"/>
    <col min="13578" max="13578" width="9.88671875" style="31" customWidth="1"/>
    <col min="13579" max="13579" width="17.44140625" style="31" customWidth="1"/>
    <col min="13580" max="13580" width="16" style="31" customWidth="1"/>
    <col min="13581" max="13825" width="9.109375" style="31"/>
    <col min="13826" max="13826" width="6.33203125" style="31" customWidth="1"/>
    <col min="13827" max="13827" width="35.6640625" style="31" customWidth="1"/>
    <col min="13828" max="13828" width="35" style="31" customWidth="1"/>
    <col min="13829" max="13829" width="13.6640625" style="31" customWidth="1"/>
    <col min="13830" max="13830" width="15.109375" style="31" customWidth="1"/>
    <col min="13831" max="13831" width="13.5546875" style="31" customWidth="1"/>
    <col min="13832" max="13832" width="15.5546875" style="31" customWidth="1"/>
    <col min="13833" max="13833" width="17.6640625" style="31" customWidth="1"/>
    <col min="13834" max="13834" width="9.88671875" style="31" customWidth="1"/>
    <col min="13835" max="13835" width="17.44140625" style="31" customWidth="1"/>
    <col min="13836" max="13836" width="16" style="31" customWidth="1"/>
    <col min="13837" max="14081" width="9.109375" style="31"/>
    <col min="14082" max="14082" width="6.33203125" style="31" customWidth="1"/>
    <col min="14083" max="14083" width="35.6640625" style="31" customWidth="1"/>
    <col min="14084" max="14084" width="35" style="31" customWidth="1"/>
    <col min="14085" max="14085" width="13.6640625" style="31" customWidth="1"/>
    <col min="14086" max="14086" width="15.109375" style="31" customWidth="1"/>
    <col min="14087" max="14087" width="13.5546875" style="31" customWidth="1"/>
    <col min="14088" max="14088" width="15.5546875" style="31" customWidth="1"/>
    <col min="14089" max="14089" width="17.6640625" style="31" customWidth="1"/>
    <col min="14090" max="14090" width="9.88671875" style="31" customWidth="1"/>
    <col min="14091" max="14091" width="17.44140625" style="31" customWidth="1"/>
    <col min="14092" max="14092" width="16" style="31" customWidth="1"/>
    <col min="14093" max="14337" width="9.109375" style="31"/>
    <col min="14338" max="14338" width="6.33203125" style="31" customWidth="1"/>
    <col min="14339" max="14339" width="35.6640625" style="31" customWidth="1"/>
    <col min="14340" max="14340" width="35" style="31" customWidth="1"/>
    <col min="14341" max="14341" width="13.6640625" style="31" customWidth="1"/>
    <col min="14342" max="14342" width="15.109375" style="31" customWidth="1"/>
    <col min="14343" max="14343" width="13.5546875" style="31" customWidth="1"/>
    <col min="14344" max="14344" width="15.5546875" style="31" customWidth="1"/>
    <col min="14345" max="14345" width="17.6640625" style="31" customWidth="1"/>
    <col min="14346" max="14346" width="9.88671875" style="31" customWidth="1"/>
    <col min="14347" max="14347" width="17.44140625" style="31" customWidth="1"/>
    <col min="14348" max="14348" width="16" style="31" customWidth="1"/>
    <col min="14349" max="14593" width="9.109375" style="31"/>
    <col min="14594" max="14594" width="6.33203125" style="31" customWidth="1"/>
    <col min="14595" max="14595" width="35.6640625" style="31" customWidth="1"/>
    <col min="14596" max="14596" width="35" style="31" customWidth="1"/>
    <col min="14597" max="14597" width="13.6640625" style="31" customWidth="1"/>
    <col min="14598" max="14598" width="15.109375" style="31" customWidth="1"/>
    <col min="14599" max="14599" width="13.5546875" style="31" customWidth="1"/>
    <col min="14600" max="14600" width="15.5546875" style="31" customWidth="1"/>
    <col min="14601" max="14601" width="17.6640625" style="31" customWidth="1"/>
    <col min="14602" max="14602" width="9.88671875" style="31" customWidth="1"/>
    <col min="14603" max="14603" width="17.44140625" style="31" customWidth="1"/>
    <col min="14604" max="14604" width="16" style="31" customWidth="1"/>
    <col min="14605" max="14849" width="9.109375" style="31"/>
    <col min="14850" max="14850" width="6.33203125" style="31" customWidth="1"/>
    <col min="14851" max="14851" width="35.6640625" style="31" customWidth="1"/>
    <col min="14852" max="14852" width="35" style="31" customWidth="1"/>
    <col min="14853" max="14853" width="13.6640625" style="31" customWidth="1"/>
    <col min="14854" max="14854" width="15.109375" style="31" customWidth="1"/>
    <col min="14855" max="14855" width="13.5546875" style="31" customWidth="1"/>
    <col min="14856" max="14856" width="15.5546875" style="31" customWidth="1"/>
    <col min="14857" max="14857" width="17.6640625" style="31" customWidth="1"/>
    <col min="14858" max="14858" width="9.88671875" style="31" customWidth="1"/>
    <col min="14859" max="14859" width="17.44140625" style="31" customWidth="1"/>
    <col min="14860" max="14860" width="16" style="31" customWidth="1"/>
    <col min="14861" max="15105" width="9.109375" style="31"/>
    <col min="15106" max="15106" width="6.33203125" style="31" customWidth="1"/>
    <col min="15107" max="15107" width="35.6640625" style="31" customWidth="1"/>
    <col min="15108" max="15108" width="35" style="31" customWidth="1"/>
    <col min="15109" max="15109" width="13.6640625" style="31" customWidth="1"/>
    <col min="15110" max="15110" width="15.109375" style="31" customWidth="1"/>
    <col min="15111" max="15111" width="13.5546875" style="31" customWidth="1"/>
    <col min="15112" max="15112" width="15.5546875" style="31" customWidth="1"/>
    <col min="15113" max="15113" width="17.6640625" style="31" customWidth="1"/>
    <col min="15114" max="15114" width="9.88671875" style="31" customWidth="1"/>
    <col min="15115" max="15115" width="17.44140625" style="31" customWidth="1"/>
    <col min="15116" max="15116" width="16" style="31" customWidth="1"/>
    <col min="15117" max="15361" width="9.109375" style="31"/>
    <col min="15362" max="15362" width="6.33203125" style="31" customWidth="1"/>
    <col min="15363" max="15363" width="35.6640625" style="31" customWidth="1"/>
    <col min="15364" max="15364" width="35" style="31" customWidth="1"/>
    <col min="15365" max="15365" width="13.6640625" style="31" customWidth="1"/>
    <col min="15366" max="15366" width="15.109375" style="31" customWidth="1"/>
    <col min="15367" max="15367" width="13.5546875" style="31" customWidth="1"/>
    <col min="15368" max="15368" width="15.5546875" style="31" customWidth="1"/>
    <col min="15369" max="15369" width="17.6640625" style="31" customWidth="1"/>
    <col min="15370" max="15370" width="9.88671875" style="31" customWidth="1"/>
    <col min="15371" max="15371" width="17.44140625" style="31" customWidth="1"/>
    <col min="15372" max="15372" width="16" style="31" customWidth="1"/>
    <col min="15373" max="15617" width="9.109375" style="31"/>
    <col min="15618" max="15618" width="6.33203125" style="31" customWidth="1"/>
    <col min="15619" max="15619" width="35.6640625" style="31" customWidth="1"/>
    <col min="15620" max="15620" width="35" style="31" customWidth="1"/>
    <col min="15621" max="15621" width="13.6640625" style="31" customWidth="1"/>
    <col min="15622" max="15622" width="15.109375" style="31" customWidth="1"/>
    <col min="15623" max="15623" width="13.5546875" style="31" customWidth="1"/>
    <col min="15624" max="15624" width="15.5546875" style="31" customWidth="1"/>
    <col min="15625" max="15625" width="17.6640625" style="31" customWidth="1"/>
    <col min="15626" max="15626" width="9.88671875" style="31" customWidth="1"/>
    <col min="15627" max="15627" width="17.44140625" style="31" customWidth="1"/>
    <col min="15628" max="15628" width="16" style="31" customWidth="1"/>
    <col min="15629" max="15873" width="9.109375" style="31"/>
    <col min="15874" max="15874" width="6.33203125" style="31" customWidth="1"/>
    <col min="15875" max="15875" width="35.6640625" style="31" customWidth="1"/>
    <col min="15876" max="15876" width="35" style="31" customWidth="1"/>
    <col min="15877" max="15877" width="13.6640625" style="31" customWidth="1"/>
    <col min="15878" max="15878" width="15.109375" style="31" customWidth="1"/>
    <col min="15879" max="15879" width="13.5546875" style="31" customWidth="1"/>
    <col min="15880" max="15880" width="15.5546875" style="31" customWidth="1"/>
    <col min="15881" max="15881" width="17.6640625" style="31" customWidth="1"/>
    <col min="15882" max="15882" width="9.88671875" style="31" customWidth="1"/>
    <col min="15883" max="15883" width="17.44140625" style="31" customWidth="1"/>
    <col min="15884" max="15884" width="16" style="31" customWidth="1"/>
    <col min="15885" max="16129" width="9.109375" style="31"/>
    <col min="16130" max="16130" width="6.33203125" style="31" customWidth="1"/>
    <col min="16131" max="16131" width="35.6640625" style="31" customWidth="1"/>
    <col min="16132" max="16132" width="35" style="31" customWidth="1"/>
    <col min="16133" max="16133" width="13.6640625" style="31" customWidth="1"/>
    <col min="16134" max="16134" width="15.109375" style="31" customWidth="1"/>
    <col min="16135" max="16135" width="13.5546875" style="31" customWidth="1"/>
    <col min="16136" max="16136" width="15.5546875" style="31" customWidth="1"/>
    <col min="16137" max="16137" width="17.6640625" style="31" customWidth="1"/>
    <col min="16138" max="16138" width="9.88671875" style="31" customWidth="1"/>
    <col min="16139" max="16139" width="17.44140625" style="31" customWidth="1"/>
    <col min="16140" max="16140" width="16" style="31" customWidth="1"/>
    <col min="16141" max="16384" width="9.109375" style="31"/>
  </cols>
  <sheetData>
    <row r="1" spans="1:46" s="35" customFormat="1" ht="35.25" customHeight="1" x14ac:dyDescent="0.2">
      <c r="A1" s="58"/>
      <c r="B1" s="199"/>
      <c r="C1" s="59" t="s">
        <v>71</v>
      </c>
      <c r="D1" s="239" t="str">
        <f>'In te vullen voorblad'!B14</f>
        <v>…………………………………………………..</v>
      </c>
      <c r="E1" s="239"/>
      <c r="F1" s="239"/>
      <c r="G1" s="60"/>
      <c r="H1" s="32"/>
      <c r="I1" s="33" t="s">
        <v>72</v>
      </c>
      <c r="J1" s="129" t="s">
        <v>73</v>
      </c>
      <c r="K1" s="129" t="s">
        <v>129</v>
      </c>
      <c r="L1" s="130" t="s">
        <v>73</v>
      </c>
      <c r="M1" s="108"/>
      <c r="N1" s="123"/>
      <c r="O1" s="108"/>
      <c r="P1" s="108"/>
      <c r="Q1" s="108"/>
      <c r="R1" s="108"/>
      <c r="S1" s="108"/>
      <c r="T1" s="109"/>
      <c r="U1" s="34"/>
      <c r="V1" s="34"/>
      <c r="W1" s="34"/>
      <c r="X1" s="34"/>
      <c r="Y1" s="34"/>
      <c r="Z1" s="34"/>
      <c r="AA1" s="34"/>
      <c r="AB1" s="34"/>
      <c r="AC1" s="34"/>
      <c r="AD1" s="34"/>
      <c r="AE1" s="34"/>
      <c r="AF1" s="34"/>
      <c r="AG1" s="34"/>
      <c r="AH1" s="34"/>
      <c r="AI1" s="34"/>
      <c r="AJ1" s="34"/>
      <c r="AK1" s="34"/>
      <c r="AL1" s="34"/>
      <c r="AM1" s="34"/>
      <c r="AN1" s="34"/>
      <c r="AO1" s="34"/>
      <c r="AP1" s="34"/>
      <c r="AQ1" s="34"/>
    </row>
    <row r="2" spans="1:46" s="35" customFormat="1" ht="24.75" customHeight="1" x14ac:dyDescent="0.2">
      <c r="A2" s="61"/>
      <c r="B2" s="68"/>
      <c r="C2" s="62" t="s">
        <v>74</v>
      </c>
      <c r="D2" s="63" t="str">
        <f>'In te vullen voorblad'!B20</f>
        <v>………………………………………………………..</v>
      </c>
      <c r="E2" s="64" t="s">
        <v>101</v>
      </c>
      <c r="F2" s="65"/>
      <c r="G2" s="107">
        <f>H50</f>
        <v>0</v>
      </c>
      <c r="H2" s="66"/>
      <c r="I2" s="67" t="s">
        <v>75</v>
      </c>
      <c r="J2" s="126">
        <f>SUMIF(I:I,"Investeringen",H:H)</f>
        <v>0</v>
      </c>
      <c r="K2" s="131" t="str">
        <f>'In te vullen voorblad'!B20</f>
        <v>………………………………………………………..</v>
      </c>
      <c r="L2" s="100">
        <f t="shared" ref="L2:L7" si="0">SUMIF(J:J,K2,H:H)</f>
        <v>0</v>
      </c>
      <c r="M2" s="108"/>
      <c r="N2" s="109"/>
      <c r="O2" s="109"/>
      <c r="P2" s="109"/>
      <c r="Q2" s="109"/>
      <c r="R2" s="109"/>
      <c r="S2" s="109"/>
      <c r="T2" s="109"/>
      <c r="U2" s="34"/>
      <c r="V2" s="34"/>
      <c r="W2" s="34"/>
      <c r="X2" s="34"/>
      <c r="Y2" s="34"/>
      <c r="Z2" s="34"/>
      <c r="AA2" s="34"/>
      <c r="AB2" s="34"/>
      <c r="AC2" s="34"/>
      <c r="AD2" s="34"/>
      <c r="AE2" s="34"/>
      <c r="AF2" s="34"/>
      <c r="AG2" s="34"/>
      <c r="AH2" s="34"/>
      <c r="AI2" s="34"/>
      <c r="AJ2" s="34"/>
      <c r="AK2" s="34"/>
      <c r="AL2" s="34"/>
      <c r="AM2" s="34"/>
      <c r="AN2" s="34"/>
      <c r="AO2" s="34"/>
      <c r="AP2" s="34"/>
      <c r="AQ2" s="34"/>
    </row>
    <row r="3" spans="1:46" s="35" customFormat="1" ht="18.75" customHeight="1" x14ac:dyDescent="0.2">
      <c r="A3" s="61"/>
      <c r="B3" s="68"/>
      <c r="C3" s="62" t="s">
        <v>98</v>
      </c>
      <c r="D3" s="69">
        <f>'In te vullen voorblad'!B16</f>
        <v>0</v>
      </c>
      <c r="E3" s="64" t="s">
        <v>100</v>
      </c>
      <c r="F3" s="65"/>
      <c r="G3" s="107">
        <f>L50</f>
        <v>0</v>
      </c>
      <c r="H3" s="70"/>
      <c r="I3" s="67" t="s">
        <v>76</v>
      </c>
      <c r="J3" s="126">
        <f>SUMIF(I:I,"Personeelskost",H:H)</f>
        <v>0</v>
      </c>
      <c r="K3" s="131" t="str">
        <f>'In te vullen voorblad'!B29</f>
        <v>…………………………………………..</v>
      </c>
      <c r="L3" s="100">
        <f t="shared" si="0"/>
        <v>0</v>
      </c>
      <c r="M3" s="108"/>
      <c r="N3" s="109"/>
      <c r="O3" s="109"/>
      <c r="P3" s="109"/>
      <c r="Q3" s="109"/>
      <c r="R3" s="109"/>
      <c r="S3" s="109"/>
      <c r="T3" s="109"/>
      <c r="U3" s="34"/>
      <c r="V3" s="34"/>
      <c r="W3" s="34"/>
      <c r="X3" s="34"/>
      <c r="Y3" s="34"/>
      <c r="Z3" s="34"/>
      <c r="AA3" s="34"/>
      <c r="AB3" s="34"/>
      <c r="AC3" s="34"/>
      <c r="AD3" s="34"/>
      <c r="AE3" s="34"/>
      <c r="AF3" s="34"/>
      <c r="AG3" s="34"/>
      <c r="AH3" s="34"/>
      <c r="AI3" s="34"/>
      <c r="AJ3" s="34"/>
      <c r="AK3" s="34"/>
      <c r="AL3" s="34"/>
      <c r="AM3" s="34"/>
      <c r="AN3" s="34"/>
      <c r="AO3" s="34"/>
      <c r="AP3" s="34"/>
      <c r="AQ3" s="34"/>
    </row>
    <row r="4" spans="1:46" s="35" customFormat="1" ht="16.5" customHeight="1" x14ac:dyDescent="0.2">
      <c r="A4" s="61"/>
      <c r="B4" s="68"/>
      <c r="C4" s="62" t="s">
        <v>77</v>
      </c>
      <c r="D4" s="69" t="str">
        <f>'In te vullen voorblad'!B15</f>
        <v>OVL16/P10.…</v>
      </c>
      <c r="E4" s="64"/>
      <c r="F4" s="65"/>
      <c r="G4" s="36"/>
      <c r="H4" s="68"/>
      <c r="I4" s="67" t="s">
        <v>78</v>
      </c>
      <c r="J4" s="126">
        <f>SUMIF(I:I,"Werkingskost",H:H)</f>
        <v>0</v>
      </c>
      <c r="K4" s="131" t="str">
        <f>'In te vullen voorblad'!B30</f>
        <v>…………………………………………..</v>
      </c>
      <c r="L4" s="100">
        <f t="shared" si="0"/>
        <v>0</v>
      </c>
      <c r="M4" s="108"/>
      <c r="N4" s="109"/>
      <c r="O4" s="109"/>
      <c r="P4" s="109"/>
      <c r="Q4" s="109"/>
      <c r="R4" s="109"/>
      <c r="S4" s="109"/>
      <c r="T4" s="109"/>
      <c r="U4" s="34"/>
      <c r="V4" s="34"/>
      <c r="W4" s="34"/>
      <c r="X4" s="34"/>
      <c r="Y4" s="34"/>
      <c r="Z4" s="34"/>
      <c r="AA4" s="34"/>
      <c r="AB4" s="34"/>
      <c r="AC4" s="34"/>
      <c r="AD4" s="34"/>
      <c r="AE4" s="34"/>
      <c r="AF4" s="34"/>
      <c r="AG4" s="34"/>
      <c r="AH4" s="34"/>
      <c r="AI4" s="34"/>
      <c r="AJ4" s="34"/>
      <c r="AK4" s="34"/>
      <c r="AL4" s="34"/>
      <c r="AM4" s="34"/>
      <c r="AN4" s="34"/>
      <c r="AO4" s="34"/>
      <c r="AP4" s="34"/>
      <c r="AQ4" s="34"/>
    </row>
    <row r="5" spans="1:46" s="35" customFormat="1" ht="17.25" customHeight="1" x14ac:dyDescent="0.2">
      <c r="A5" s="61"/>
      <c r="B5" s="68"/>
      <c r="C5" s="62"/>
      <c r="D5" s="71"/>
      <c r="E5" s="64"/>
      <c r="F5" s="65"/>
      <c r="G5" s="36"/>
      <c r="H5" s="68"/>
      <c r="I5" s="67" t="s">
        <v>79</v>
      </c>
      <c r="J5" s="126">
        <f>SUMIF(I:I,"Overheadkost",H:H)</f>
        <v>0</v>
      </c>
      <c r="K5" s="131" t="str">
        <f>'In te vullen voorblad'!B31</f>
        <v>…………………………………………</v>
      </c>
      <c r="L5" s="100">
        <f t="shared" si="0"/>
        <v>0</v>
      </c>
      <c r="M5" s="108"/>
      <c r="N5" s="109"/>
      <c r="O5" s="109"/>
      <c r="P5" s="109"/>
      <c r="Q5" s="109"/>
      <c r="R5" s="109"/>
      <c r="S5" s="109"/>
      <c r="T5" s="109"/>
      <c r="U5" s="34"/>
      <c r="V5" s="34"/>
      <c r="W5" s="34"/>
      <c r="X5" s="34"/>
      <c r="Y5" s="34"/>
      <c r="Z5" s="34"/>
      <c r="AA5" s="34"/>
      <c r="AB5" s="34"/>
      <c r="AC5" s="34"/>
      <c r="AD5" s="34"/>
      <c r="AE5" s="34"/>
      <c r="AF5" s="34"/>
      <c r="AG5" s="34"/>
      <c r="AH5" s="34"/>
      <c r="AI5" s="34"/>
      <c r="AJ5" s="34"/>
      <c r="AK5" s="34"/>
      <c r="AL5" s="34"/>
      <c r="AM5" s="34"/>
      <c r="AN5" s="34"/>
      <c r="AO5" s="34"/>
      <c r="AP5" s="34"/>
      <c r="AQ5" s="34"/>
    </row>
    <row r="6" spans="1:46" s="35" customFormat="1" ht="12.75" x14ac:dyDescent="0.2">
      <c r="A6" s="61"/>
      <c r="B6" s="68"/>
      <c r="C6" s="64"/>
      <c r="D6" s="71"/>
      <c r="E6" s="64"/>
      <c r="F6" s="65"/>
      <c r="G6" s="36"/>
      <c r="H6" s="68"/>
      <c r="I6" s="67" t="s">
        <v>80</v>
      </c>
      <c r="J6" s="126">
        <f>SUMIF(I:I,"Externe prestaties",H:H)</f>
        <v>0</v>
      </c>
      <c r="K6" s="131" t="str">
        <f>'In te vullen voorblad'!B32</f>
        <v>……………………………………….</v>
      </c>
      <c r="L6" s="100">
        <f t="shared" si="0"/>
        <v>0</v>
      </c>
      <c r="M6" s="108"/>
      <c r="N6" s="109"/>
      <c r="O6" s="109"/>
      <c r="P6" s="109"/>
      <c r="Q6" s="109"/>
      <c r="R6" s="109"/>
      <c r="S6" s="34"/>
      <c r="T6" s="34"/>
      <c r="U6" s="34"/>
      <c r="V6" s="34"/>
      <c r="W6" s="34"/>
      <c r="X6" s="34"/>
      <c r="Y6" s="34"/>
      <c r="Z6" s="34"/>
      <c r="AA6" s="34"/>
      <c r="AB6" s="34"/>
      <c r="AC6" s="34"/>
      <c r="AD6" s="34"/>
      <c r="AE6" s="34"/>
      <c r="AF6" s="34"/>
      <c r="AG6" s="34"/>
      <c r="AH6" s="34"/>
      <c r="AI6" s="34"/>
      <c r="AJ6" s="34"/>
      <c r="AK6" s="34"/>
      <c r="AL6" s="34"/>
      <c r="AM6" s="34"/>
      <c r="AN6" s="34"/>
      <c r="AO6" s="34"/>
      <c r="AP6" s="34"/>
      <c r="AQ6" s="34"/>
    </row>
    <row r="7" spans="1:46" s="35" customFormat="1" ht="12.75" x14ac:dyDescent="0.2">
      <c r="A7" s="61"/>
      <c r="B7" s="68"/>
      <c r="C7" s="68"/>
      <c r="D7" s="72" t="s">
        <v>81</v>
      </c>
      <c r="E7" s="73"/>
      <c r="F7" s="73"/>
      <c r="G7" s="73"/>
      <c r="H7" s="73"/>
      <c r="I7" s="67" t="s">
        <v>82</v>
      </c>
      <c r="J7" s="126">
        <f>SUMIF(I:I,"Bijdrage in natura",H:H)</f>
        <v>0</v>
      </c>
      <c r="K7" s="131" t="str">
        <f>'In te vullen voorblad'!B33</f>
        <v>……………………………………….</v>
      </c>
      <c r="L7" s="100">
        <f t="shared" si="0"/>
        <v>0</v>
      </c>
      <c r="M7" s="108"/>
      <c r="N7" s="109"/>
      <c r="O7" s="109"/>
      <c r="P7" s="109"/>
      <c r="Q7" s="109"/>
      <c r="R7" s="109"/>
      <c r="S7" s="34"/>
      <c r="T7" s="34"/>
      <c r="U7" s="34"/>
      <c r="V7" s="34"/>
      <c r="W7" s="34"/>
      <c r="X7" s="34"/>
      <c r="Y7" s="34"/>
      <c r="Z7" s="34"/>
      <c r="AA7" s="34"/>
      <c r="AB7" s="34"/>
      <c r="AC7" s="34"/>
      <c r="AD7" s="34"/>
      <c r="AE7" s="34"/>
      <c r="AF7" s="34"/>
      <c r="AG7" s="34"/>
      <c r="AH7" s="34"/>
      <c r="AI7" s="34"/>
      <c r="AJ7" s="34"/>
      <c r="AK7" s="34"/>
      <c r="AL7" s="34"/>
      <c r="AM7" s="34"/>
      <c r="AN7" s="34"/>
      <c r="AO7" s="34"/>
      <c r="AP7" s="34"/>
      <c r="AQ7" s="34"/>
    </row>
    <row r="8" spans="1:46" s="35" customFormat="1" ht="12.75" x14ac:dyDescent="0.2">
      <c r="A8" s="61"/>
      <c r="B8" s="68"/>
      <c r="C8" s="68"/>
      <c r="D8" s="65"/>
      <c r="E8" s="73"/>
      <c r="F8" s="73"/>
      <c r="G8" s="73"/>
      <c r="H8" s="73"/>
      <c r="I8" s="67" t="s">
        <v>83</v>
      </c>
      <c r="J8" s="126">
        <f>SUMIF(I:I,"Inkomsten",H:H)</f>
        <v>0</v>
      </c>
      <c r="K8" s="131"/>
      <c r="L8" s="101"/>
      <c r="M8" s="108"/>
      <c r="N8" s="109"/>
      <c r="O8" s="109"/>
      <c r="P8" s="109"/>
      <c r="Q8" s="109"/>
      <c r="R8" s="109"/>
      <c r="S8" s="34"/>
      <c r="T8" s="34"/>
      <c r="U8" s="34"/>
      <c r="V8" s="34"/>
      <c r="W8" s="34"/>
      <c r="X8" s="34"/>
      <c r="Y8" s="34"/>
      <c r="Z8" s="34"/>
      <c r="AA8" s="34"/>
      <c r="AB8" s="34"/>
      <c r="AC8" s="34"/>
      <c r="AD8" s="34"/>
      <c r="AE8" s="34"/>
      <c r="AF8" s="34"/>
      <c r="AG8" s="34"/>
      <c r="AH8" s="34"/>
      <c r="AI8" s="34"/>
      <c r="AJ8" s="34"/>
      <c r="AK8" s="34"/>
      <c r="AL8" s="34"/>
      <c r="AM8" s="34"/>
      <c r="AN8" s="34"/>
      <c r="AO8" s="34"/>
      <c r="AP8" s="34"/>
      <c r="AQ8" s="34"/>
    </row>
    <row r="9" spans="1:46" s="35" customFormat="1" ht="13.5" thickBot="1" x14ac:dyDescent="0.25">
      <c r="A9" s="74"/>
      <c r="B9" s="75"/>
      <c r="C9" s="75"/>
      <c r="D9" s="76"/>
      <c r="E9" s="77"/>
      <c r="F9" s="78"/>
      <c r="G9" s="79"/>
      <c r="H9" s="79"/>
      <c r="I9" s="80" t="s">
        <v>84</v>
      </c>
      <c r="J9" s="127" t="str">
        <f>IF(J2+J3+J4+J5+J6+J7+J8=G2,"OK","STOP")</f>
        <v>OK</v>
      </c>
      <c r="K9" s="125"/>
      <c r="L9" s="102"/>
      <c r="M9" s="109"/>
      <c r="N9" s="109"/>
      <c r="O9" s="109"/>
      <c r="P9" s="109"/>
      <c r="Q9" s="109"/>
      <c r="R9" s="109"/>
      <c r="S9" s="34"/>
      <c r="T9" s="34"/>
      <c r="U9" s="34"/>
      <c r="V9" s="34"/>
      <c r="W9" s="34"/>
      <c r="X9" s="34"/>
      <c r="Y9" s="34"/>
      <c r="Z9" s="34"/>
      <c r="AA9" s="34"/>
      <c r="AB9" s="34"/>
      <c r="AC9" s="34"/>
      <c r="AD9" s="34"/>
      <c r="AE9" s="34"/>
      <c r="AF9" s="34"/>
      <c r="AG9" s="34"/>
      <c r="AH9" s="34"/>
      <c r="AI9" s="34"/>
      <c r="AJ9" s="34"/>
      <c r="AK9" s="34"/>
      <c r="AL9" s="34"/>
      <c r="AM9" s="34"/>
      <c r="AN9" s="34"/>
      <c r="AO9" s="34"/>
      <c r="AP9" s="34"/>
      <c r="AQ9" s="34"/>
    </row>
    <row r="10" spans="1:46" s="35" customFormat="1" ht="18" customHeight="1" thickBot="1" x14ac:dyDescent="0.25">
      <c r="A10" s="81"/>
      <c r="B10" s="81"/>
      <c r="C10" s="82"/>
      <c r="D10" s="83"/>
      <c r="E10" s="81"/>
      <c r="F10" s="84"/>
      <c r="G10" s="37"/>
      <c r="H10" s="37"/>
      <c r="I10" s="37"/>
      <c r="J10" s="37"/>
      <c r="K10" s="85"/>
      <c r="L10" s="86"/>
      <c r="M10" s="34"/>
      <c r="N10" s="34"/>
      <c r="O10" s="34"/>
      <c r="P10" s="34"/>
      <c r="Q10" s="34"/>
      <c r="R10" s="34"/>
      <c r="S10" s="109"/>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row>
    <row r="11" spans="1:46" s="35" customFormat="1" ht="82.5" customHeight="1" thickBot="1" x14ac:dyDescent="0.25">
      <c r="A11" s="196" t="s">
        <v>188</v>
      </c>
      <c r="B11" s="201" t="s">
        <v>191</v>
      </c>
      <c r="C11" s="202" t="s">
        <v>190</v>
      </c>
      <c r="D11" s="203" t="s">
        <v>189</v>
      </c>
      <c r="E11" s="39" t="s">
        <v>85</v>
      </c>
      <c r="F11" s="38" t="s">
        <v>86</v>
      </c>
      <c r="G11" s="39" t="s">
        <v>87</v>
      </c>
      <c r="H11" s="40" t="s">
        <v>88</v>
      </c>
      <c r="I11" s="41" t="s">
        <v>103</v>
      </c>
      <c r="J11" s="41" t="s">
        <v>146</v>
      </c>
      <c r="K11" s="41" t="s">
        <v>102</v>
      </c>
      <c r="L11" s="87" t="s">
        <v>89</v>
      </c>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row>
    <row r="12" spans="1:46" s="45" customFormat="1" ht="12.75" x14ac:dyDescent="0.2">
      <c r="A12" s="197">
        <v>1</v>
      </c>
      <c r="B12" s="200"/>
      <c r="C12" s="88"/>
      <c r="D12" s="88"/>
      <c r="E12" s="89"/>
      <c r="F12" s="103"/>
      <c r="G12" s="43">
        <v>1</v>
      </c>
      <c r="H12" s="103">
        <f>F12*G12</f>
        <v>0</v>
      </c>
      <c r="I12" s="42"/>
      <c r="J12" s="42"/>
      <c r="K12" s="43">
        <v>0.65</v>
      </c>
      <c r="L12" s="104">
        <f>H12*K12</f>
        <v>0</v>
      </c>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row>
    <row r="13" spans="1:46" s="45" customFormat="1" ht="12.75" x14ac:dyDescent="0.2">
      <c r="A13" s="198">
        <v>2</v>
      </c>
      <c r="B13" s="200"/>
      <c r="C13" s="90"/>
      <c r="D13" s="90"/>
      <c r="E13" s="91"/>
      <c r="F13" s="103"/>
      <c r="G13" s="46">
        <v>1</v>
      </c>
      <c r="H13" s="103">
        <f t="shared" ref="H13:H49" si="1">F13*G13</f>
        <v>0</v>
      </c>
      <c r="I13" s="42"/>
      <c r="J13" s="42"/>
      <c r="K13" s="46">
        <v>0.65</v>
      </c>
      <c r="L13" s="104">
        <f t="shared" ref="L13:L49" si="2">H13*K13</f>
        <v>0</v>
      </c>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row>
    <row r="14" spans="1:46" s="45" customFormat="1" ht="12.75" x14ac:dyDescent="0.2">
      <c r="A14" s="198">
        <v>3</v>
      </c>
      <c r="B14" s="200"/>
      <c r="C14" s="90"/>
      <c r="D14" s="90"/>
      <c r="E14" s="91"/>
      <c r="F14" s="103"/>
      <c r="G14" s="46">
        <v>1</v>
      </c>
      <c r="H14" s="103">
        <f t="shared" si="1"/>
        <v>0</v>
      </c>
      <c r="I14" s="42"/>
      <c r="J14" s="42"/>
      <c r="K14" s="46">
        <v>0.65</v>
      </c>
      <c r="L14" s="104">
        <f t="shared" si="2"/>
        <v>0</v>
      </c>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row>
    <row r="15" spans="1:46" s="45" customFormat="1" ht="12.75" x14ac:dyDescent="0.2">
      <c r="A15" s="198">
        <v>4</v>
      </c>
      <c r="B15" s="200"/>
      <c r="C15" s="90"/>
      <c r="D15" s="90"/>
      <c r="E15" s="91"/>
      <c r="F15" s="103"/>
      <c r="G15" s="46">
        <v>1</v>
      </c>
      <c r="H15" s="103">
        <f t="shared" si="1"/>
        <v>0</v>
      </c>
      <c r="I15" s="42"/>
      <c r="J15" s="42"/>
      <c r="K15" s="46">
        <v>0.65</v>
      </c>
      <c r="L15" s="104">
        <f t="shared" si="2"/>
        <v>0</v>
      </c>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row>
    <row r="16" spans="1:46" s="45" customFormat="1" ht="12.75" x14ac:dyDescent="0.2">
      <c r="A16" s="198">
        <v>5</v>
      </c>
      <c r="B16" s="200"/>
      <c r="C16" s="90"/>
      <c r="D16" s="90"/>
      <c r="E16" s="92"/>
      <c r="F16" s="103"/>
      <c r="G16" s="46">
        <v>1</v>
      </c>
      <c r="H16" s="103">
        <f t="shared" si="1"/>
        <v>0</v>
      </c>
      <c r="I16" s="42"/>
      <c r="J16" s="42"/>
      <c r="K16" s="46">
        <v>0.65</v>
      </c>
      <c r="L16" s="104">
        <f t="shared" si="2"/>
        <v>0</v>
      </c>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row>
    <row r="17" spans="1:46" s="45" customFormat="1" ht="12.75" x14ac:dyDescent="0.2">
      <c r="A17" s="198">
        <v>6</v>
      </c>
      <c r="B17" s="200"/>
      <c r="C17" s="90"/>
      <c r="D17" s="90"/>
      <c r="E17" s="92"/>
      <c r="F17" s="103"/>
      <c r="G17" s="46">
        <v>1</v>
      </c>
      <c r="H17" s="103">
        <f t="shared" si="1"/>
        <v>0</v>
      </c>
      <c r="I17" s="42"/>
      <c r="J17" s="42"/>
      <c r="K17" s="46">
        <v>0.65</v>
      </c>
      <c r="L17" s="104">
        <f t="shared" si="2"/>
        <v>0</v>
      </c>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row>
    <row r="18" spans="1:46" s="45" customFormat="1" ht="12.75" x14ac:dyDescent="0.2">
      <c r="A18" s="198">
        <v>7</v>
      </c>
      <c r="B18" s="200"/>
      <c r="C18" s="93"/>
      <c r="D18" s="94"/>
      <c r="E18" s="95"/>
      <c r="F18" s="103"/>
      <c r="G18" s="46">
        <v>1</v>
      </c>
      <c r="H18" s="103">
        <f t="shared" si="1"/>
        <v>0</v>
      </c>
      <c r="I18" s="42"/>
      <c r="J18" s="42"/>
      <c r="K18" s="46">
        <v>0.65</v>
      </c>
      <c r="L18" s="104">
        <f t="shared" si="2"/>
        <v>0</v>
      </c>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row>
    <row r="19" spans="1:46" s="45" customFormat="1" ht="12.75" x14ac:dyDescent="0.2">
      <c r="A19" s="198">
        <v>8</v>
      </c>
      <c r="B19" s="200"/>
      <c r="C19" s="90"/>
      <c r="D19" s="90"/>
      <c r="E19" s="92"/>
      <c r="F19" s="103"/>
      <c r="G19" s="46">
        <v>1</v>
      </c>
      <c r="H19" s="103">
        <f t="shared" si="1"/>
        <v>0</v>
      </c>
      <c r="I19" s="42"/>
      <c r="J19" s="42"/>
      <c r="K19" s="46">
        <v>0.65</v>
      </c>
      <c r="L19" s="104">
        <f t="shared" si="2"/>
        <v>0</v>
      </c>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row>
    <row r="20" spans="1:46" s="45" customFormat="1" ht="12.75" x14ac:dyDescent="0.2">
      <c r="A20" s="198">
        <v>9</v>
      </c>
      <c r="B20" s="200"/>
      <c r="C20" s="90"/>
      <c r="D20" s="90"/>
      <c r="E20" s="92"/>
      <c r="F20" s="103"/>
      <c r="G20" s="46">
        <v>1</v>
      </c>
      <c r="H20" s="103">
        <f t="shared" si="1"/>
        <v>0</v>
      </c>
      <c r="I20" s="42"/>
      <c r="J20" s="42"/>
      <c r="K20" s="46">
        <v>0.65</v>
      </c>
      <c r="L20" s="104">
        <f t="shared" si="2"/>
        <v>0</v>
      </c>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row>
    <row r="21" spans="1:46" s="45" customFormat="1" ht="12.75" x14ac:dyDescent="0.2">
      <c r="A21" s="198">
        <v>10</v>
      </c>
      <c r="B21" s="200"/>
      <c r="C21" s="90"/>
      <c r="D21" s="90"/>
      <c r="E21" s="92"/>
      <c r="F21" s="103"/>
      <c r="G21" s="46">
        <v>1</v>
      </c>
      <c r="H21" s="103">
        <f t="shared" si="1"/>
        <v>0</v>
      </c>
      <c r="I21" s="42"/>
      <c r="J21" s="42"/>
      <c r="K21" s="46">
        <v>0.65</v>
      </c>
      <c r="L21" s="104">
        <f t="shared" si="2"/>
        <v>0</v>
      </c>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row>
    <row r="22" spans="1:46" s="45" customFormat="1" ht="12.75" x14ac:dyDescent="0.2">
      <c r="A22" s="198">
        <v>11</v>
      </c>
      <c r="B22" s="200"/>
      <c r="C22" s="90"/>
      <c r="D22" s="90"/>
      <c r="E22" s="92"/>
      <c r="F22" s="103"/>
      <c r="G22" s="46">
        <v>1</v>
      </c>
      <c r="H22" s="103">
        <f t="shared" si="1"/>
        <v>0</v>
      </c>
      <c r="I22" s="42"/>
      <c r="J22" s="42"/>
      <c r="K22" s="46">
        <v>0.65</v>
      </c>
      <c r="L22" s="104">
        <f t="shared" ref="L22:L44" si="3">H22*K22</f>
        <v>0</v>
      </c>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row>
    <row r="23" spans="1:46" s="45" customFormat="1" ht="12.75" x14ac:dyDescent="0.2">
      <c r="A23" s="198">
        <v>12</v>
      </c>
      <c r="B23" s="200"/>
      <c r="C23" s="90"/>
      <c r="D23" s="90"/>
      <c r="E23" s="92"/>
      <c r="F23" s="103"/>
      <c r="G23" s="46">
        <v>1</v>
      </c>
      <c r="H23" s="103">
        <f t="shared" si="1"/>
        <v>0</v>
      </c>
      <c r="I23" s="42"/>
      <c r="J23" s="42"/>
      <c r="K23" s="46">
        <v>0.65</v>
      </c>
      <c r="L23" s="104">
        <f t="shared" si="3"/>
        <v>0</v>
      </c>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row>
    <row r="24" spans="1:46" s="45" customFormat="1" ht="12.75" x14ac:dyDescent="0.2">
      <c r="A24" s="198">
        <v>13</v>
      </c>
      <c r="B24" s="200"/>
      <c r="C24" s="90"/>
      <c r="D24" s="90"/>
      <c r="E24" s="92"/>
      <c r="F24" s="103"/>
      <c r="G24" s="46">
        <v>1</v>
      </c>
      <c r="H24" s="103">
        <f t="shared" si="1"/>
        <v>0</v>
      </c>
      <c r="I24" s="42"/>
      <c r="J24" s="42"/>
      <c r="K24" s="46">
        <v>0.65</v>
      </c>
      <c r="L24" s="104">
        <f t="shared" si="3"/>
        <v>0</v>
      </c>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row>
    <row r="25" spans="1:46" s="45" customFormat="1" ht="12.75" x14ac:dyDescent="0.2">
      <c r="A25" s="198">
        <v>14</v>
      </c>
      <c r="B25" s="200"/>
      <c r="C25" s="90"/>
      <c r="D25" s="90"/>
      <c r="E25" s="92"/>
      <c r="F25" s="103"/>
      <c r="G25" s="46">
        <v>1</v>
      </c>
      <c r="H25" s="103">
        <f t="shared" si="1"/>
        <v>0</v>
      </c>
      <c r="I25" s="42"/>
      <c r="J25" s="42"/>
      <c r="K25" s="46">
        <v>0.65</v>
      </c>
      <c r="L25" s="104">
        <f t="shared" si="3"/>
        <v>0</v>
      </c>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row>
    <row r="26" spans="1:46" s="45" customFormat="1" ht="12.75" x14ac:dyDescent="0.2">
      <c r="A26" s="198">
        <v>15</v>
      </c>
      <c r="B26" s="200"/>
      <c r="C26" s="90"/>
      <c r="D26" s="90"/>
      <c r="E26" s="92"/>
      <c r="F26" s="103"/>
      <c r="G26" s="46">
        <v>1</v>
      </c>
      <c r="H26" s="103">
        <f t="shared" si="1"/>
        <v>0</v>
      </c>
      <c r="I26" s="42"/>
      <c r="J26" s="42"/>
      <c r="K26" s="46">
        <v>0.65</v>
      </c>
      <c r="L26" s="104">
        <f t="shared" si="3"/>
        <v>0</v>
      </c>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row>
    <row r="27" spans="1:46" s="45" customFormat="1" ht="12.75" x14ac:dyDescent="0.2">
      <c r="A27" s="198">
        <v>16</v>
      </c>
      <c r="B27" s="200"/>
      <c r="C27" s="90"/>
      <c r="D27" s="90"/>
      <c r="E27" s="92"/>
      <c r="F27" s="103"/>
      <c r="G27" s="46">
        <v>1</v>
      </c>
      <c r="H27" s="103">
        <f t="shared" si="1"/>
        <v>0</v>
      </c>
      <c r="I27" s="42"/>
      <c r="J27" s="42"/>
      <c r="K27" s="46">
        <v>0.65</v>
      </c>
      <c r="L27" s="104">
        <f t="shared" si="3"/>
        <v>0</v>
      </c>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row>
    <row r="28" spans="1:46" s="45" customFormat="1" ht="12.75" x14ac:dyDescent="0.2">
      <c r="A28" s="198">
        <v>17</v>
      </c>
      <c r="B28" s="200"/>
      <c r="C28" s="90"/>
      <c r="D28" s="90"/>
      <c r="E28" s="92"/>
      <c r="F28" s="103"/>
      <c r="G28" s="46">
        <v>1</v>
      </c>
      <c r="H28" s="103">
        <f t="shared" ref="H28:H41" si="4">F28*G28</f>
        <v>0</v>
      </c>
      <c r="I28" s="42"/>
      <c r="J28" s="42"/>
      <c r="K28" s="46">
        <v>0.65</v>
      </c>
      <c r="L28" s="104">
        <f t="shared" ref="L28:L41" si="5">H28*K28</f>
        <v>0</v>
      </c>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row>
    <row r="29" spans="1:46" s="45" customFormat="1" ht="12.75" x14ac:dyDescent="0.2">
      <c r="A29" s="198">
        <v>18</v>
      </c>
      <c r="B29" s="200"/>
      <c r="C29" s="90"/>
      <c r="D29" s="90"/>
      <c r="E29" s="92"/>
      <c r="F29" s="103"/>
      <c r="G29" s="46">
        <v>1</v>
      </c>
      <c r="H29" s="103">
        <f t="shared" si="4"/>
        <v>0</v>
      </c>
      <c r="I29" s="42"/>
      <c r="J29" s="42"/>
      <c r="K29" s="46">
        <v>0.65</v>
      </c>
      <c r="L29" s="104">
        <f t="shared" si="5"/>
        <v>0</v>
      </c>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row>
    <row r="30" spans="1:46" s="45" customFormat="1" ht="12.75" x14ac:dyDescent="0.2">
      <c r="A30" s="198">
        <v>19</v>
      </c>
      <c r="B30" s="200"/>
      <c r="C30" s="90"/>
      <c r="D30" s="90"/>
      <c r="E30" s="92"/>
      <c r="F30" s="103"/>
      <c r="G30" s="46">
        <v>1</v>
      </c>
      <c r="H30" s="103">
        <f t="shared" si="4"/>
        <v>0</v>
      </c>
      <c r="I30" s="42"/>
      <c r="J30" s="42"/>
      <c r="K30" s="46">
        <v>0.65</v>
      </c>
      <c r="L30" s="104">
        <f t="shared" si="5"/>
        <v>0</v>
      </c>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row>
    <row r="31" spans="1:46" s="45" customFormat="1" ht="12.75" x14ac:dyDescent="0.2">
      <c r="A31" s="198">
        <v>20</v>
      </c>
      <c r="B31" s="200"/>
      <c r="C31" s="90"/>
      <c r="D31" s="90"/>
      <c r="E31" s="92"/>
      <c r="F31" s="103"/>
      <c r="G31" s="46">
        <v>1</v>
      </c>
      <c r="H31" s="103">
        <f t="shared" si="4"/>
        <v>0</v>
      </c>
      <c r="I31" s="42"/>
      <c r="J31" s="42"/>
      <c r="K31" s="46">
        <v>0.65</v>
      </c>
      <c r="L31" s="104">
        <f t="shared" si="5"/>
        <v>0</v>
      </c>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row>
    <row r="32" spans="1:46" s="45" customFormat="1" ht="12.75" x14ac:dyDescent="0.2">
      <c r="A32" s="198">
        <v>21</v>
      </c>
      <c r="B32" s="200"/>
      <c r="C32" s="90"/>
      <c r="D32" s="90"/>
      <c r="E32" s="92"/>
      <c r="F32" s="103"/>
      <c r="G32" s="46">
        <v>1</v>
      </c>
      <c r="H32" s="103">
        <f t="shared" si="4"/>
        <v>0</v>
      </c>
      <c r="I32" s="42"/>
      <c r="J32" s="42"/>
      <c r="K32" s="46">
        <v>0.65</v>
      </c>
      <c r="L32" s="104">
        <f t="shared" si="5"/>
        <v>0</v>
      </c>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row>
    <row r="33" spans="1:46" s="45" customFormat="1" ht="12.75" x14ac:dyDescent="0.2">
      <c r="A33" s="198">
        <v>22</v>
      </c>
      <c r="B33" s="200"/>
      <c r="C33" s="90"/>
      <c r="D33" s="90"/>
      <c r="E33" s="92"/>
      <c r="F33" s="103"/>
      <c r="G33" s="46">
        <v>1</v>
      </c>
      <c r="H33" s="103">
        <f t="shared" si="4"/>
        <v>0</v>
      </c>
      <c r="I33" s="42"/>
      <c r="J33" s="42"/>
      <c r="K33" s="46">
        <v>0.65</v>
      </c>
      <c r="L33" s="104">
        <f t="shared" si="5"/>
        <v>0</v>
      </c>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row>
    <row r="34" spans="1:46" s="45" customFormat="1" ht="12.75" x14ac:dyDescent="0.2">
      <c r="A34" s="198">
        <v>23</v>
      </c>
      <c r="B34" s="200"/>
      <c r="C34" s="90"/>
      <c r="D34" s="90"/>
      <c r="E34" s="92"/>
      <c r="F34" s="103"/>
      <c r="G34" s="46">
        <v>1</v>
      </c>
      <c r="H34" s="103">
        <f t="shared" si="4"/>
        <v>0</v>
      </c>
      <c r="I34" s="42"/>
      <c r="J34" s="42"/>
      <c r="K34" s="46">
        <v>0.65</v>
      </c>
      <c r="L34" s="104">
        <f t="shared" si="5"/>
        <v>0</v>
      </c>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row>
    <row r="35" spans="1:46" s="45" customFormat="1" ht="12.75" x14ac:dyDescent="0.2">
      <c r="A35" s="198">
        <v>24</v>
      </c>
      <c r="B35" s="200"/>
      <c r="C35" s="90"/>
      <c r="D35" s="90"/>
      <c r="E35" s="92"/>
      <c r="F35" s="103"/>
      <c r="G35" s="46">
        <v>1</v>
      </c>
      <c r="H35" s="103">
        <f t="shared" si="4"/>
        <v>0</v>
      </c>
      <c r="I35" s="42"/>
      <c r="J35" s="42"/>
      <c r="K35" s="46">
        <v>0.65</v>
      </c>
      <c r="L35" s="104">
        <f t="shared" si="5"/>
        <v>0</v>
      </c>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row>
    <row r="36" spans="1:46" s="45" customFormat="1" ht="12.75" x14ac:dyDescent="0.2">
      <c r="A36" s="198">
        <v>25</v>
      </c>
      <c r="B36" s="200"/>
      <c r="C36" s="90"/>
      <c r="D36" s="90"/>
      <c r="E36" s="92"/>
      <c r="F36" s="103"/>
      <c r="G36" s="46">
        <v>1</v>
      </c>
      <c r="H36" s="103">
        <f t="shared" si="4"/>
        <v>0</v>
      </c>
      <c r="I36" s="42"/>
      <c r="J36" s="42"/>
      <c r="K36" s="46">
        <v>0.65</v>
      </c>
      <c r="L36" s="104">
        <f t="shared" si="5"/>
        <v>0</v>
      </c>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row>
    <row r="37" spans="1:46" s="45" customFormat="1" ht="12.75" x14ac:dyDescent="0.2">
      <c r="A37" s="198">
        <v>26</v>
      </c>
      <c r="B37" s="200"/>
      <c r="C37" s="90"/>
      <c r="D37" s="90"/>
      <c r="E37" s="92"/>
      <c r="F37" s="103"/>
      <c r="G37" s="46">
        <v>1</v>
      </c>
      <c r="H37" s="103">
        <f t="shared" si="4"/>
        <v>0</v>
      </c>
      <c r="I37" s="42"/>
      <c r="J37" s="42"/>
      <c r="K37" s="46">
        <v>0.65</v>
      </c>
      <c r="L37" s="104">
        <f t="shared" si="5"/>
        <v>0</v>
      </c>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row>
    <row r="38" spans="1:46" s="45" customFormat="1" ht="12.75" x14ac:dyDescent="0.2">
      <c r="A38" s="198">
        <v>27</v>
      </c>
      <c r="B38" s="200"/>
      <c r="C38" s="90"/>
      <c r="D38" s="90"/>
      <c r="E38" s="92"/>
      <c r="F38" s="103"/>
      <c r="G38" s="46">
        <v>1</v>
      </c>
      <c r="H38" s="103">
        <f t="shared" si="4"/>
        <v>0</v>
      </c>
      <c r="I38" s="42"/>
      <c r="J38" s="42"/>
      <c r="K38" s="46">
        <v>0.65</v>
      </c>
      <c r="L38" s="104">
        <f t="shared" si="5"/>
        <v>0</v>
      </c>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row>
    <row r="39" spans="1:46" s="45" customFormat="1" ht="12.75" x14ac:dyDescent="0.2">
      <c r="A39" s="198">
        <v>28</v>
      </c>
      <c r="B39" s="200"/>
      <c r="C39" s="90"/>
      <c r="D39" s="90"/>
      <c r="E39" s="92"/>
      <c r="F39" s="103"/>
      <c r="G39" s="46">
        <v>1</v>
      </c>
      <c r="H39" s="103">
        <f t="shared" si="4"/>
        <v>0</v>
      </c>
      <c r="I39" s="42"/>
      <c r="J39" s="42"/>
      <c r="K39" s="46">
        <v>0.65</v>
      </c>
      <c r="L39" s="104">
        <f t="shared" si="5"/>
        <v>0</v>
      </c>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row>
    <row r="40" spans="1:46" s="45" customFormat="1" ht="12.75" x14ac:dyDescent="0.2">
      <c r="A40" s="198">
        <v>29</v>
      </c>
      <c r="B40" s="200"/>
      <c r="C40" s="90"/>
      <c r="D40" s="90"/>
      <c r="E40" s="92"/>
      <c r="F40" s="103"/>
      <c r="G40" s="46">
        <v>1</v>
      </c>
      <c r="H40" s="103">
        <f t="shared" si="4"/>
        <v>0</v>
      </c>
      <c r="I40" s="42"/>
      <c r="J40" s="42"/>
      <c r="K40" s="46">
        <v>0.65</v>
      </c>
      <c r="L40" s="104">
        <f t="shared" si="5"/>
        <v>0</v>
      </c>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row>
    <row r="41" spans="1:46" s="45" customFormat="1" ht="12.75" x14ac:dyDescent="0.2">
      <c r="A41" s="198">
        <v>30</v>
      </c>
      <c r="B41" s="200"/>
      <c r="C41" s="90"/>
      <c r="D41" s="90"/>
      <c r="E41" s="92"/>
      <c r="F41" s="103"/>
      <c r="G41" s="46">
        <v>1</v>
      </c>
      <c r="H41" s="103">
        <f t="shared" si="4"/>
        <v>0</v>
      </c>
      <c r="I41" s="42"/>
      <c r="J41" s="42"/>
      <c r="K41" s="46">
        <v>0.65</v>
      </c>
      <c r="L41" s="104">
        <f t="shared" si="5"/>
        <v>0</v>
      </c>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row>
    <row r="42" spans="1:46" s="45" customFormat="1" ht="12.75" x14ac:dyDescent="0.2">
      <c r="A42" s="198">
        <v>31</v>
      </c>
      <c r="B42" s="200"/>
      <c r="C42" s="90"/>
      <c r="D42" s="90"/>
      <c r="E42" s="92"/>
      <c r="F42" s="103"/>
      <c r="G42" s="46">
        <v>1</v>
      </c>
      <c r="H42" s="103">
        <f t="shared" si="1"/>
        <v>0</v>
      </c>
      <c r="I42" s="42"/>
      <c r="J42" s="42"/>
      <c r="K42" s="46">
        <v>0.65</v>
      </c>
      <c r="L42" s="104">
        <f t="shared" si="3"/>
        <v>0</v>
      </c>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row>
    <row r="43" spans="1:46" s="45" customFormat="1" ht="12.75" x14ac:dyDescent="0.2">
      <c r="A43" s="198">
        <v>32</v>
      </c>
      <c r="B43" s="200"/>
      <c r="C43" s="90"/>
      <c r="D43" s="90"/>
      <c r="E43" s="92"/>
      <c r="F43" s="103"/>
      <c r="G43" s="46">
        <v>1</v>
      </c>
      <c r="H43" s="103">
        <f t="shared" si="1"/>
        <v>0</v>
      </c>
      <c r="I43" s="42"/>
      <c r="J43" s="42"/>
      <c r="K43" s="46">
        <v>0.65</v>
      </c>
      <c r="L43" s="104">
        <f t="shared" si="3"/>
        <v>0</v>
      </c>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row>
    <row r="44" spans="1:46" s="45" customFormat="1" x14ac:dyDescent="0.25">
      <c r="A44" s="198">
        <v>33</v>
      </c>
      <c r="B44" s="200"/>
      <c r="C44" s="90"/>
      <c r="D44" s="90"/>
      <c r="E44" s="92"/>
      <c r="F44" s="103"/>
      <c r="G44" s="46">
        <v>1</v>
      </c>
      <c r="H44" s="103">
        <f t="shared" si="1"/>
        <v>0</v>
      </c>
      <c r="I44" s="42"/>
      <c r="J44" s="42"/>
      <c r="K44" s="46">
        <v>0.65</v>
      </c>
      <c r="L44" s="104">
        <f t="shared" si="3"/>
        <v>0</v>
      </c>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row>
    <row r="45" spans="1:46" s="45" customFormat="1" x14ac:dyDescent="0.25">
      <c r="A45" s="198">
        <v>34</v>
      </c>
      <c r="B45" s="200"/>
      <c r="C45" s="90"/>
      <c r="D45" s="90"/>
      <c r="E45" s="92"/>
      <c r="F45" s="103"/>
      <c r="G45" s="46">
        <v>1</v>
      </c>
      <c r="H45" s="103">
        <f t="shared" si="1"/>
        <v>0</v>
      </c>
      <c r="I45" s="42"/>
      <c r="J45" s="42"/>
      <c r="K45" s="46">
        <v>0.65</v>
      </c>
      <c r="L45" s="104">
        <f t="shared" si="2"/>
        <v>0</v>
      </c>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row>
    <row r="46" spans="1:46" s="45" customFormat="1" x14ac:dyDescent="0.25">
      <c r="A46" s="198">
        <v>35</v>
      </c>
      <c r="B46" s="200"/>
      <c r="C46" s="93"/>
      <c r="D46" s="94"/>
      <c r="E46" s="95"/>
      <c r="F46" s="103"/>
      <c r="G46" s="46">
        <v>1</v>
      </c>
      <c r="H46" s="103">
        <f t="shared" si="1"/>
        <v>0</v>
      </c>
      <c r="I46" s="42"/>
      <c r="J46" s="42"/>
      <c r="K46" s="46">
        <v>0.65</v>
      </c>
      <c r="L46" s="104">
        <f t="shared" si="2"/>
        <v>0</v>
      </c>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row>
    <row r="47" spans="1:46" s="45" customFormat="1" x14ac:dyDescent="0.25">
      <c r="A47" s="198">
        <v>36</v>
      </c>
      <c r="B47" s="200"/>
      <c r="C47" s="90"/>
      <c r="D47" s="90"/>
      <c r="E47" s="92"/>
      <c r="F47" s="103"/>
      <c r="G47" s="46">
        <v>1</v>
      </c>
      <c r="H47" s="103">
        <f t="shared" si="1"/>
        <v>0</v>
      </c>
      <c r="I47" s="42"/>
      <c r="J47" s="42"/>
      <c r="K47" s="46">
        <v>0.65</v>
      </c>
      <c r="L47" s="104">
        <f t="shared" si="2"/>
        <v>0</v>
      </c>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row>
    <row r="48" spans="1:46" s="45" customFormat="1" x14ac:dyDescent="0.25">
      <c r="A48" s="198"/>
      <c r="B48" s="200"/>
      <c r="C48" s="90"/>
      <c r="D48" s="90"/>
      <c r="E48" s="92"/>
      <c r="F48" s="103"/>
      <c r="G48" s="46">
        <v>1</v>
      </c>
      <c r="H48" s="103">
        <f t="shared" si="1"/>
        <v>0</v>
      </c>
      <c r="I48" s="47"/>
      <c r="J48" s="42"/>
      <c r="K48" s="46">
        <v>0.65</v>
      </c>
      <c r="L48" s="104">
        <f t="shared" si="2"/>
        <v>0</v>
      </c>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row>
    <row r="49" spans="1:46" s="45" customFormat="1" ht="13.8" thickBot="1" x14ac:dyDescent="0.3">
      <c r="A49" s="96" t="s">
        <v>192</v>
      </c>
      <c r="B49" s="200" t="s">
        <v>193</v>
      </c>
      <c r="C49" s="97" t="s">
        <v>194</v>
      </c>
      <c r="D49" s="97" t="s">
        <v>195</v>
      </c>
      <c r="E49" s="98" t="s">
        <v>193</v>
      </c>
      <c r="F49" s="132"/>
      <c r="G49" s="133">
        <v>1</v>
      </c>
      <c r="H49" s="134">
        <f t="shared" si="1"/>
        <v>0</v>
      </c>
      <c r="I49" s="135" t="s">
        <v>193</v>
      </c>
      <c r="J49" s="136" t="s">
        <v>196</v>
      </c>
      <c r="K49" s="133">
        <v>0.65</v>
      </c>
      <c r="L49" s="137">
        <f t="shared" si="2"/>
        <v>0</v>
      </c>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row>
    <row r="50" spans="1:46" s="49" customFormat="1" ht="38.25" customHeight="1" thickBot="1" x14ac:dyDescent="0.3">
      <c r="A50" s="235" t="s">
        <v>84</v>
      </c>
      <c r="B50" s="236"/>
      <c r="C50" s="237"/>
      <c r="D50" s="99"/>
      <c r="E50" s="128"/>
      <c r="F50" s="105">
        <f>SUM(F12:F49)</f>
        <v>0</v>
      </c>
      <c r="G50" s="138" t="e">
        <f>H50/F50</f>
        <v>#DIV/0!</v>
      </c>
      <c r="H50" s="105">
        <f>SUM(H12:H49)</f>
        <v>0</v>
      </c>
      <c r="I50" s="139"/>
      <c r="J50" s="139"/>
      <c r="K50" s="139"/>
      <c r="L50" s="106">
        <f>SUM(L12:L49)</f>
        <v>0</v>
      </c>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row>
    <row r="53" spans="1:46" ht="18" customHeight="1" x14ac:dyDescent="0.3">
      <c r="C53" s="238" t="s">
        <v>144</v>
      </c>
      <c r="D53" s="238"/>
      <c r="E53" s="238"/>
      <c r="F53" s="238"/>
      <c r="G53" s="238"/>
    </row>
  </sheetData>
  <mergeCells count="3">
    <mergeCell ref="A50:C50"/>
    <mergeCell ref="C53:G53"/>
    <mergeCell ref="D1:F1"/>
  </mergeCells>
  <conditionalFormatting sqref="J9">
    <cfRule type="cellIs" dxfId="0" priority="1" stopIfTrue="1" operator="notEqual">
      <formula>"OK"</formula>
    </cfRule>
  </conditionalFormatting>
  <dataValidations count="3">
    <dataValidation type="list" allowBlank="1" showInputMessage="1" showErrorMessage="1" sqref="I65560:J65586 JE65560:JE65586 TA65560:TA65586 ACW65560:ACW65586 AMS65560:AMS65586 AWO65560:AWO65586 BGK65560:BGK65586 BQG65560:BQG65586 CAC65560:CAC65586 CJY65560:CJY65586 CTU65560:CTU65586 DDQ65560:DDQ65586 DNM65560:DNM65586 DXI65560:DXI65586 EHE65560:EHE65586 ERA65560:ERA65586 FAW65560:FAW65586 FKS65560:FKS65586 FUO65560:FUO65586 GEK65560:GEK65586 GOG65560:GOG65586 GYC65560:GYC65586 HHY65560:HHY65586 HRU65560:HRU65586 IBQ65560:IBQ65586 ILM65560:ILM65586 IVI65560:IVI65586 JFE65560:JFE65586 JPA65560:JPA65586 JYW65560:JYW65586 KIS65560:KIS65586 KSO65560:KSO65586 LCK65560:LCK65586 LMG65560:LMG65586 LWC65560:LWC65586 MFY65560:MFY65586 MPU65560:MPU65586 MZQ65560:MZQ65586 NJM65560:NJM65586 NTI65560:NTI65586 ODE65560:ODE65586 ONA65560:ONA65586 OWW65560:OWW65586 PGS65560:PGS65586 PQO65560:PQO65586 QAK65560:QAK65586 QKG65560:QKG65586 QUC65560:QUC65586 RDY65560:RDY65586 RNU65560:RNU65586 RXQ65560:RXQ65586 SHM65560:SHM65586 SRI65560:SRI65586 TBE65560:TBE65586 TLA65560:TLA65586 TUW65560:TUW65586 UES65560:UES65586 UOO65560:UOO65586 UYK65560:UYK65586 VIG65560:VIG65586 VSC65560:VSC65586 WBY65560:WBY65586 WLU65560:WLU65586 WVQ65560:WVQ65586 I131096:J131122 JE131096:JE131122 TA131096:TA131122 ACW131096:ACW131122 AMS131096:AMS131122 AWO131096:AWO131122 BGK131096:BGK131122 BQG131096:BQG131122 CAC131096:CAC131122 CJY131096:CJY131122 CTU131096:CTU131122 DDQ131096:DDQ131122 DNM131096:DNM131122 DXI131096:DXI131122 EHE131096:EHE131122 ERA131096:ERA131122 FAW131096:FAW131122 FKS131096:FKS131122 FUO131096:FUO131122 GEK131096:GEK131122 GOG131096:GOG131122 GYC131096:GYC131122 HHY131096:HHY131122 HRU131096:HRU131122 IBQ131096:IBQ131122 ILM131096:ILM131122 IVI131096:IVI131122 JFE131096:JFE131122 JPA131096:JPA131122 JYW131096:JYW131122 KIS131096:KIS131122 KSO131096:KSO131122 LCK131096:LCK131122 LMG131096:LMG131122 LWC131096:LWC131122 MFY131096:MFY131122 MPU131096:MPU131122 MZQ131096:MZQ131122 NJM131096:NJM131122 NTI131096:NTI131122 ODE131096:ODE131122 ONA131096:ONA131122 OWW131096:OWW131122 PGS131096:PGS131122 PQO131096:PQO131122 QAK131096:QAK131122 QKG131096:QKG131122 QUC131096:QUC131122 RDY131096:RDY131122 RNU131096:RNU131122 RXQ131096:RXQ131122 SHM131096:SHM131122 SRI131096:SRI131122 TBE131096:TBE131122 TLA131096:TLA131122 TUW131096:TUW131122 UES131096:UES131122 UOO131096:UOO131122 UYK131096:UYK131122 VIG131096:VIG131122 VSC131096:VSC131122 WBY131096:WBY131122 WLU131096:WLU131122 WVQ131096:WVQ131122 I196632:J196658 JE196632:JE196658 TA196632:TA196658 ACW196632:ACW196658 AMS196632:AMS196658 AWO196632:AWO196658 BGK196632:BGK196658 BQG196632:BQG196658 CAC196632:CAC196658 CJY196632:CJY196658 CTU196632:CTU196658 DDQ196632:DDQ196658 DNM196632:DNM196658 DXI196632:DXI196658 EHE196632:EHE196658 ERA196632:ERA196658 FAW196632:FAW196658 FKS196632:FKS196658 FUO196632:FUO196658 GEK196632:GEK196658 GOG196632:GOG196658 GYC196632:GYC196658 HHY196632:HHY196658 HRU196632:HRU196658 IBQ196632:IBQ196658 ILM196632:ILM196658 IVI196632:IVI196658 JFE196632:JFE196658 JPA196632:JPA196658 JYW196632:JYW196658 KIS196632:KIS196658 KSO196632:KSO196658 LCK196632:LCK196658 LMG196632:LMG196658 LWC196632:LWC196658 MFY196632:MFY196658 MPU196632:MPU196658 MZQ196632:MZQ196658 NJM196632:NJM196658 NTI196632:NTI196658 ODE196632:ODE196658 ONA196632:ONA196658 OWW196632:OWW196658 PGS196632:PGS196658 PQO196632:PQO196658 QAK196632:QAK196658 QKG196632:QKG196658 QUC196632:QUC196658 RDY196632:RDY196658 RNU196632:RNU196658 RXQ196632:RXQ196658 SHM196632:SHM196658 SRI196632:SRI196658 TBE196632:TBE196658 TLA196632:TLA196658 TUW196632:TUW196658 UES196632:UES196658 UOO196632:UOO196658 UYK196632:UYK196658 VIG196632:VIG196658 VSC196632:VSC196658 WBY196632:WBY196658 WLU196632:WLU196658 WVQ196632:WVQ196658 I262168:J262194 JE262168:JE262194 TA262168:TA262194 ACW262168:ACW262194 AMS262168:AMS262194 AWO262168:AWO262194 BGK262168:BGK262194 BQG262168:BQG262194 CAC262168:CAC262194 CJY262168:CJY262194 CTU262168:CTU262194 DDQ262168:DDQ262194 DNM262168:DNM262194 DXI262168:DXI262194 EHE262168:EHE262194 ERA262168:ERA262194 FAW262168:FAW262194 FKS262168:FKS262194 FUO262168:FUO262194 GEK262168:GEK262194 GOG262168:GOG262194 GYC262168:GYC262194 HHY262168:HHY262194 HRU262168:HRU262194 IBQ262168:IBQ262194 ILM262168:ILM262194 IVI262168:IVI262194 JFE262168:JFE262194 JPA262168:JPA262194 JYW262168:JYW262194 KIS262168:KIS262194 KSO262168:KSO262194 LCK262168:LCK262194 LMG262168:LMG262194 LWC262168:LWC262194 MFY262168:MFY262194 MPU262168:MPU262194 MZQ262168:MZQ262194 NJM262168:NJM262194 NTI262168:NTI262194 ODE262168:ODE262194 ONA262168:ONA262194 OWW262168:OWW262194 PGS262168:PGS262194 PQO262168:PQO262194 QAK262168:QAK262194 QKG262168:QKG262194 QUC262168:QUC262194 RDY262168:RDY262194 RNU262168:RNU262194 RXQ262168:RXQ262194 SHM262168:SHM262194 SRI262168:SRI262194 TBE262168:TBE262194 TLA262168:TLA262194 TUW262168:TUW262194 UES262168:UES262194 UOO262168:UOO262194 UYK262168:UYK262194 VIG262168:VIG262194 VSC262168:VSC262194 WBY262168:WBY262194 WLU262168:WLU262194 WVQ262168:WVQ262194 I327704:J327730 JE327704:JE327730 TA327704:TA327730 ACW327704:ACW327730 AMS327704:AMS327730 AWO327704:AWO327730 BGK327704:BGK327730 BQG327704:BQG327730 CAC327704:CAC327730 CJY327704:CJY327730 CTU327704:CTU327730 DDQ327704:DDQ327730 DNM327704:DNM327730 DXI327704:DXI327730 EHE327704:EHE327730 ERA327704:ERA327730 FAW327704:FAW327730 FKS327704:FKS327730 FUO327704:FUO327730 GEK327704:GEK327730 GOG327704:GOG327730 GYC327704:GYC327730 HHY327704:HHY327730 HRU327704:HRU327730 IBQ327704:IBQ327730 ILM327704:ILM327730 IVI327704:IVI327730 JFE327704:JFE327730 JPA327704:JPA327730 JYW327704:JYW327730 KIS327704:KIS327730 KSO327704:KSO327730 LCK327704:LCK327730 LMG327704:LMG327730 LWC327704:LWC327730 MFY327704:MFY327730 MPU327704:MPU327730 MZQ327704:MZQ327730 NJM327704:NJM327730 NTI327704:NTI327730 ODE327704:ODE327730 ONA327704:ONA327730 OWW327704:OWW327730 PGS327704:PGS327730 PQO327704:PQO327730 QAK327704:QAK327730 QKG327704:QKG327730 QUC327704:QUC327730 RDY327704:RDY327730 RNU327704:RNU327730 RXQ327704:RXQ327730 SHM327704:SHM327730 SRI327704:SRI327730 TBE327704:TBE327730 TLA327704:TLA327730 TUW327704:TUW327730 UES327704:UES327730 UOO327704:UOO327730 UYK327704:UYK327730 VIG327704:VIG327730 VSC327704:VSC327730 WBY327704:WBY327730 WLU327704:WLU327730 WVQ327704:WVQ327730 I393240:J393266 JE393240:JE393266 TA393240:TA393266 ACW393240:ACW393266 AMS393240:AMS393266 AWO393240:AWO393266 BGK393240:BGK393266 BQG393240:BQG393266 CAC393240:CAC393266 CJY393240:CJY393266 CTU393240:CTU393266 DDQ393240:DDQ393266 DNM393240:DNM393266 DXI393240:DXI393266 EHE393240:EHE393266 ERA393240:ERA393266 FAW393240:FAW393266 FKS393240:FKS393266 FUO393240:FUO393266 GEK393240:GEK393266 GOG393240:GOG393266 GYC393240:GYC393266 HHY393240:HHY393266 HRU393240:HRU393266 IBQ393240:IBQ393266 ILM393240:ILM393266 IVI393240:IVI393266 JFE393240:JFE393266 JPA393240:JPA393266 JYW393240:JYW393266 KIS393240:KIS393266 KSO393240:KSO393266 LCK393240:LCK393266 LMG393240:LMG393266 LWC393240:LWC393266 MFY393240:MFY393266 MPU393240:MPU393266 MZQ393240:MZQ393266 NJM393240:NJM393266 NTI393240:NTI393266 ODE393240:ODE393266 ONA393240:ONA393266 OWW393240:OWW393266 PGS393240:PGS393266 PQO393240:PQO393266 QAK393240:QAK393266 QKG393240:QKG393266 QUC393240:QUC393266 RDY393240:RDY393266 RNU393240:RNU393266 RXQ393240:RXQ393266 SHM393240:SHM393266 SRI393240:SRI393266 TBE393240:TBE393266 TLA393240:TLA393266 TUW393240:TUW393266 UES393240:UES393266 UOO393240:UOO393266 UYK393240:UYK393266 VIG393240:VIG393266 VSC393240:VSC393266 WBY393240:WBY393266 WLU393240:WLU393266 WVQ393240:WVQ393266 I458776:J458802 JE458776:JE458802 TA458776:TA458802 ACW458776:ACW458802 AMS458776:AMS458802 AWO458776:AWO458802 BGK458776:BGK458802 BQG458776:BQG458802 CAC458776:CAC458802 CJY458776:CJY458802 CTU458776:CTU458802 DDQ458776:DDQ458802 DNM458776:DNM458802 DXI458776:DXI458802 EHE458776:EHE458802 ERA458776:ERA458802 FAW458776:FAW458802 FKS458776:FKS458802 FUO458776:FUO458802 GEK458776:GEK458802 GOG458776:GOG458802 GYC458776:GYC458802 HHY458776:HHY458802 HRU458776:HRU458802 IBQ458776:IBQ458802 ILM458776:ILM458802 IVI458776:IVI458802 JFE458776:JFE458802 JPA458776:JPA458802 JYW458776:JYW458802 KIS458776:KIS458802 KSO458776:KSO458802 LCK458776:LCK458802 LMG458776:LMG458802 LWC458776:LWC458802 MFY458776:MFY458802 MPU458776:MPU458802 MZQ458776:MZQ458802 NJM458776:NJM458802 NTI458776:NTI458802 ODE458776:ODE458802 ONA458776:ONA458802 OWW458776:OWW458802 PGS458776:PGS458802 PQO458776:PQO458802 QAK458776:QAK458802 QKG458776:QKG458802 QUC458776:QUC458802 RDY458776:RDY458802 RNU458776:RNU458802 RXQ458776:RXQ458802 SHM458776:SHM458802 SRI458776:SRI458802 TBE458776:TBE458802 TLA458776:TLA458802 TUW458776:TUW458802 UES458776:UES458802 UOO458776:UOO458802 UYK458776:UYK458802 VIG458776:VIG458802 VSC458776:VSC458802 WBY458776:WBY458802 WLU458776:WLU458802 WVQ458776:WVQ458802 I524312:J524338 JE524312:JE524338 TA524312:TA524338 ACW524312:ACW524338 AMS524312:AMS524338 AWO524312:AWO524338 BGK524312:BGK524338 BQG524312:BQG524338 CAC524312:CAC524338 CJY524312:CJY524338 CTU524312:CTU524338 DDQ524312:DDQ524338 DNM524312:DNM524338 DXI524312:DXI524338 EHE524312:EHE524338 ERA524312:ERA524338 FAW524312:FAW524338 FKS524312:FKS524338 FUO524312:FUO524338 GEK524312:GEK524338 GOG524312:GOG524338 GYC524312:GYC524338 HHY524312:HHY524338 HRU524312:HRU524338 IBQ524312:IBQ524338 ILM524312:ILM524338 IVI524312:IVI524338 JFE524312:JFE524338 JPA524312:JPA524338 JYW524312:JYW524338 KIS524312:KIS524338 KSO524312:KSO524338 LCK524312:LCK524338 LMG524312:LMG524338 LWC524312:LWC524338 MFY524312:MFY524338 MPU524312:MPU524338 MZQ524312:MZQ524338 NJM524312:NJM524338 NTI524312:NTI524338 ODE524312:ODE524338 ONA524312:ONA524338 OWW524312:OWW524338 PGS524312:PGS524338 PQO524312:PQO524338 QAK524312:QAK524338 QKG524312:QKG524338 QUC524312:QUC524338 RDY524312:RDY524338 RNU524312:RNU524338 RXQ524312:RXQ524338 SHM524312:SHM524338 SRI524312:SRI524338 TBE524312:TBE524338 TLA524312:TLA524338 TUW524312:TUW524338 UES524312:UES524338 UOO524312:UOO524338 UYK524312:UYK524338 VIG524312:VIG524338 VSC524312:VSC524338 WBY524312:WBY524338 WLU524312:WLU524338 WVQ524312:WVQ524338 I589848:J589874 JE589848:JE589874 TA589848:TA589874 ACW589848:ACW589874 AMS589848:AMS589874 AWO589848:AWO589874 BGK589848:BGK589874 BQG589848:BQG589874 CAC589848:CAC589874 CJY589848:CJY589874 CTU589848:CTU589874 DDQ589848:DDQ589874 DNM589848:DNM589874 DXI589848:DXI589874 EHE589848:EHE589874 ERA589848:ERA589874 FAW589848:FAW589874 FKS589848:FKS589874 FUO589848:FUO589874 GEK589848:GEK589874 GOG589848:GOG589874 GYC589848:GYC589874 HHY589848:HHY589874 HRU589848:HRU589874 IBQ589848:IBQ589874 ILM589848:ILM589874 IVI589848:IVI589874 JFE589848:JFE589874 JPA589848:JPA589874 JYW589848:JYW589874 KIS589848:KIS589874 KSO589848:KSO589874 LCK589848:LCK589874 LMG589848:LMG589874 LWC589848:LWC589874 MFY589848:MFY589874 MPU589848:MPU589874 MZQ589848:MZQ589874 NJM589848:NJM589874 NTI589848:NTI589874 ODE589848:ODE589874 ONA589848:ONA589874 OWW589848:OWW589874 PGS589848:PGS589874 PQO589848:PQO589874 QAK589848:QAK589874 QKG589848:QKG589874 QUC589848:QUC589874 RDY589848:RDY589874 RNU589848:RNU589874 RXQ589848:RXQ589874 SHM589848:SHM589874 SRI589848:SRI589874 TBE589848:TBE589874 TLA589848:TLA589874 TUW589848:TUW589874 UES589848:UES589874 UOO589848:UOO589874 UYK589848:UYK589874 VIG589848:VIG589874 VSC589848:VSC589874 WBY589848:WBY589874 WLU589848:WLU589874 WVQ589848:WVQ589874 I655384:J655410 JE655384:JE655410 TA655384:TA655410 ACW655384:ACW655410 AMS655384:AMS655410 AWO655384:AWO655410 BGK655384:BGK655410 BQG655384:BQG655410 CAC655384:CAC655410 CJY655384:CJY655410 CTU655384:CTU655410 DDQ655384:DDQ655410 DNM655384:DNM655410 DXI655384:DXI655410 EHE655384:EHE655410 ERA655384:ERA655410 FAW655384:FAW655410 FKS655384:FKS655410 FUO655384:FUO655410 GEK655384:GEK655410 GOG655384:GOG655410 GYC655384:GYC655410 HHY655384:HHY655410 HRU655384:HRU655410 IBQ655384:IBQ655410 ILM655384:ILM655410 IVI655384:IVI655410 JFE655384:JFE655410 JPA655384:JPA655410 JYW655384:JYW655410 KIS655384:KIS655410 KSO655384:KSO655410 LCK655384:LCK655410 LMG655384:LMG655410 LWC655384:LWC655410 MFY655384:MFY655410 MPU655384:MPU655410 MZQ655384:MZQ655410 NJM655384:NJM655410 NTI655384:NTI655410 ODE655384:ODE655410 ONA655384:ONA655410 OWW655384:OWW655410 PGS655384:PGS655410 PQO655384:PQO655410 QAK655384:QAK655410 QKG655384:QKG655410 QUC655384:QUC655410 RDY655384:RDY655410 RNU655384:RNU655410 RXQ655384:RXQ655410 SHM655384:SHM655410 SRI655384:SRI655410 TBE655384:TBE655410 TLA655384:TLA655410 TUW655384:TUW655410 UES655384:UES655410 UOO655384:UOO655410 UYK655384:UYK655410 VIG655384:VIG655410 VSC655384:VSC655410 WBY655384:WBY655410 WLU655384:WLU655410 WVQ655384:WVQ655410 I720920:J720946 JE720920:JE720946 TA720920:TA720946 ACW720920:ACW720946 AMS720920:AMS720946 AWO720920:AWO720946 BGK720920:BGK720946 BQG720920:BQG720946 CAC720920:CAC720946 CJY720920:CJY720946 CTU720920:CTU720946 DDQ720920:DDQ720946 DNM720920:DNM720946 DXI720920:DXI720946 EHE720920:EHE720946 ERA720920:ERA720946 FAW720920:FAW720946 FKS720920:FKS720946 FUO720920:FUO720946 GEK720920:GEK720946 GOG720920:GOG720946 GYC720920:GYC720946 HHY720920:HHY720946 HRU720920:HRU720946 IBQ720920:IBQ720946 ILM720920:ILM720946 IVI720920:IVI720946 JFE720920:JFE720946 JPA720920:JPA720946 JYW720920:JYW720946 KIS720920:KIS720946 KSO720920:KSO720946 LCK720920:LCK720946 LMG720920:LMG720946 LWC720920:LWC720946 MFY720920:MFY720946 MPU720920:MPU720946 MZQ720920:MZQ720946 NJM720920:NJM720946 NTI720920:NTI720946 ODE720920:ODE720946 ONA720920:ONA720946 OWW720920:OWW720946 PGS720920:PGS720946 PQO720920:PQO720946 QAK720920:QAK720946 QKG720920:QKG720946 QUC720920:QUC720946 RDY720920:RDY720946 RNU720920:RNU720946 RXQ720920:RXQ720946 SHM720920:SHM720946 SRI720920:SRI720946 TBE720920:TBE720946 TLA720920:TLA720946 TUW720920:TUW720946 UES720920:UES720946 UOO720920:UOO720946 UYK720920:UYK720946 VIG720920:VIG720946 VSC720920:VSC720946 WBY720920:WBY720946 WLU720920:WLU720946 WVQ720920:WVQ720946 I786456:J786482 JE786456:JE786482 TA786456:TA786482 ACW786456:ACW786482 AMS786456:AMS786482 AWO786456:AWO786482 BGK786456:BGK786482 BQG786456:BQG786482 CAC786456:CAC786482 CJY786456:CJY786482 CTU786456:CTU786482 DDQ786456:DDQ786482 DNM786456:DNM786482 DXI786456:DXI786482 EHE786456:EHE786482 ERA786456:ERA786482 FAW786456:FAW786482 FKS786456:FKS786482 FUO786456:FUO786482 GEK786456:GEK786482 GOG786456:GOG786482 GYC786456:GYC786482 HHY786456:HHY786482 HRU786456:HRU786482 IBQ786456:IBQ786482 ILM786456:ILM786482 IVI786456:IVI786482 JFE786456:JFE786482 JPA786456:JPA786482 JYW786456:JYW786482 KIS786456:KIS786482 KSO786456:KSO786482 LCK786456:LCK786482 LMG786456:LMG786482 LWC786456:LWC786482 MFY786456:MFY786482 MPU786456:MPU786482 MZQ786456:MZQ786482 NJM786456:NJM786482 NTI786456:NTI786482 ODE786456:ODE786482 ONA786456:ONA786482 OWW786456:OWW786482 PGS786456:PGS786482 PQO786456:PQO786482 QAK786456:QAK786482 QKG786456:QKG786482 QUC786456:QUC786482 RDY786456:RDY786482 RNU786456:RNU786482 RXQ786456:RXQ786482 SHM786456:SHM786482 SRI786456:SRI786482 TBE786456:TBE786482 TLA786456:TLA786482 TUW786456:TUW786482 UES786456:UES786482 UOO786456:UOO786482 UYK786456:UYK786482 VIG786456:VIG786482 VSC786456:VSC786482 WBY786456:WBY786482 WLU786456:WLU786482 WVQ786456:WVQ786482 I851992:J852018 JE851992:JE852018 TA851992:TA852018 ACW851992:ACW852018 AMS851992:AMS852018 AWO851992:AWO852018 BGK851992:BGK852018 BQG851992:BQG852018 CAC851992:CAC852018 CJY851992:CJY852018 CTU851992:CTU852018 DDQ851992:DDQ852018 DNM851992:DNM852018 DXI851992:DXI852018 EHE851992:EHE852018 ERA851992:ERA852018 FAW851992:FAW852018 FKS851992:FKS852018 FUO851992:FUO852018 GEK851992:GEK852018 GOG851992:GOG852018 GYC851992:GYC852018 HHY851992:HHY852018 HRU851992:HRU852018 IBQ851992:IBQ852018 ILM851992:ILM852018 IVI851992:IVI852018 JFE851992:JFE852018 JPA851992:JPA852018 JYW851992:JYW852018 KIS851992:KIS852018 KSO851992:KSO852018 LCK851992:LCK852018 LMG851992:LMG852018 LWC851992:LWC852018 MFY851992:MFY852018 MPU851992:MPU852018 MZQ851992:MZQ852018 NJM851992:NJM852018 NTI851992:NTI852018 ODE851992:ODE852018 ONA851992:ONA852018 OWW851992:OWW852018 PGS851992:PGS852018 PQO851992:PQO852018 QAK851992:QAK852018 QKG851992:QKG852018 QUC851992:QUC852018 RDY851992:RDY852018 RNU851992:RNU852018 RXQ851992:RXQ852018 SHM851992:SHM852018 SRI851992:SRI852018 TBE851992:TBE852018 TLA851992:TLA852018 TUW851992:TUW852018 UES851992:UES852018 UOO851992:UOO852018 UYK851992:UYK852018 VIG851992:VIG852018 VSC851992:VSC852018 WBY851992:WBY852018 WLU851992:WLU852018 WVQ851992:WVQ852018 I917528:J917554 JE917528:JE917554 TA917528:TA917554 ACW917528:ACW917554 AMS917528:AMS917554 AWO917528:AWO917554 BGK917528:BGK917554 BQG917528:BQG917554 CAC917528:CAC917554 CJY917528:CJY917554 CTU917528:CTU917554 DDQ917528:DDQ917554 DNM917528:DNM917554 DXI917528:DXI917554 EHE917528:EHE917554 ERA917528:ERA917554 FAW917528:FAW917554 FKS917528:FKS917554 FUO917528:FUO917554 GEK917528:GEK917554 GOG917528:GOG917554 GYC917528:GYC917554 HHY917528:HHY917554 HRU917528:HRU917554 IBQ917528:IBQ917554 ILM917528:ILM917554 IVI917528:IVI917554 JFE917528:JFE917554 JPA917528:JPA917554 JYW917528:JYW917554 KIS917528:KIS917554 KSO917528:KSO917554 LCK917528:LCK917554 LMG917528:LMG917554 LWC917528:LWC917554 MFY917528:MFY917554 MPU917528:MPU917554 MZQ917528:MZQ917554 NJM917528:NJM917554 NTI917528:NTI917554 ODE917528:ODE917554 ONA917528:ONA917554 OWW917528:OWW917554 PGS917528:PGS917554 PQO917528:PQO917554 QAK917528:QAK917554 QKG917528:QKG917554 QUC917528:QUC917554 RDY917528:RDY917554 RNU917528:RNU917554 RXQ917528:RXQ917554 SHM917528:SHM917554 SRI917528:SRI917554 TBE917528:TBE917554 TLA917528:TLA917554 TUW917528:TUW917554 UES917528:UES917554 UOO917528:UOO917554 UYK917528:UYK917554 VIG917528:VIG917554 VSC917528:VSC917554 WBY917528:WBY917554 WLU917528:WLU917554 WVQ917528:WVQ917554 I983064:J983090 JE983064:JE983090 TA983064:TA983090 ACW983064:ACW983090 AMS983064:AMS983090 AWO983064:AWO983090 BGK983064:BGK983090 BQG983064:BQG983090 CAC983064:CAC983090 CJY983064:CJY983090 CTU983064:CTU983090 DDQ983064:DDQ983090 DNM983064:DNM983090 DXI983064:DXI983090 EHE983064:EHE983090 ERA983064:ERA983090 FAW983064:FAW983090 FKS983064:FKS983090 FUO983064:FUO983090 GEK983064:GEK983090 GOG983064:GOG983090 GYC983064:GYC983090 HHY983064:HHY983090 HRU983064:HRU983090 IBQ983064:IBQ983090 ILM983064:ILM983090 IVI983064:IVI983090 JFE983064:JFE983090 JPA983064:JPA983090 JYW983064:JYW983090 KIS983064:KIS983090 KSO983064:KSO983090 LCK983064:LCK983090 LMG983064:LMG983090 LWC983064:LWC983090 MFY983064:MFY983090 MPU983064:MPU983090 MZQ983064:MZQ983090 NJM983064:NJM983090 NTI983064:NTI983090 ODE983064:ODE983090 ONA983064:ONA983090 OWW983064:OWW983090 PGS983064:PGS983090 PQO983064:PQO983090 QAK983064:QAK983090 QKG983064:QKG983090 QUC983064:QUC983090 RDY983064:RDY983090 RNU983064:RNU983090 RXQ983064:RXQ983090 SHM983064:SHM983090 SRI983064:SRI983090 TBE983064:TBE983090 TLA983064:TLA983090 TUW983064:TUW983090 UES983064:UES983090 UOO983064:UOO983090 UYK983064:UYK983090 VIG983064:VIG983090 VSC983064:VSC983090 WBY983064:WBY983090 WLU983064:WLU983090 WVQ983064:WVQ983090 WVQ12:WVQ49 WLU12:WLU49 WBY12:WBY49 VSC12:VSC49 VIG12:VIG49 UYK12:UYK49 UOO12:UOO49 UES12:UES49 TUW12:TUW49 TLA12:TLA49 TBE12:TBE49 SRI12:SRI49 SHM12:SHM49 RXQ12:RXQ49 RNU12:RNU49 RDY12:RDY49 QUC12:QUC49 QKG12:QKG49 QAK12:QAK49 PQO12:PQO49 PGS12:PGS49 OWW12:OWW49 ONA12:ONA49 ODE12:ODE49 NTI12:NTI49 NJM12:NJM49 MZQ12:MZQ49 MPU12:MPU49 MFY12:MFY49 LWC12:LWC49 LMG12:LMG49 LCK12:LCK49 KSO12:KSO49 KIS12:KIS49 JYW12:JYW49 JPA12:JPA49 JFE12:JFE49 IVI12:IVI49 ILM12:ILM49 IBQ12:IBQ49 HRU12:HRU49 HHY12:HHY49 GYC12:GYC49 GOG12:GOG49 GEK12:GEK49 FUO12:FUO49 FKS12:FKS49 FAW12:FAW49 ERA12:ERA49 EHE12:EHE49 DXI12:DXI49 DNM12:DNM49 DDQ12:DDQ49 CTU12:CTU49 CJY12:CJY49 CAC12:CAC49 BQG12:BQG49 BGK12:BGK49 AWO12:AWO49 AMS12:AMS49 ACW12:ACW49 TA12:TA49 JE12:JE49 I12:I49">
      <formula1>rubriek2</formula1>
    </dataValidation>
    <dataValidation type="list" allowBlank="1" showInputMessage="1" showErrorMessage="1" sqref="J12:J49">
      <formula1>coprom</formula1>
    </dataValidation>
    <dataValidation allowBlank="1" showInputMessage="1" showErrorMessage="1" promptTitle="Boekhoudkundig nummer" prompt="Is het nummer dat de factuur gekregen heeft in de boekhouding van de promotor. Later bij controle moet de factuur aan de hand van dit nummer heel eenvoudig in de boekhouding van de promotor terug te vinden zijn" sqref="B12:B49"/>
  </dataValidations>
  <pageMargins left="0.23622047244094491" right="0.19685039370078741" top="0.35433070866141736" bottom="0.39370078740157483" header="0.15748031496062992" footer="0.15748031496062992"/>
  <pageSetup paperSize="9" scale="75" fitToHeight="3" orientation="landscape" r:id="rId1"/>
  <headerFooter alignWithMargins="0">
    <oddHeader>&amp;L&amp;"Arial,Vet"Aanvraag cofinanciering projecten Platteland Plus</oddHeader>
    <oddFooter>&amp;LVersie 3.0&amp;R&amp;N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3">
    <pageSetUpPr fitToPage="1"/>
  </sheetPr>
  <dimension ref="A1:F63"/>
  <sheetViews>
    <sheetView zoomScaleNormal="100" workbookViewId="0">
      <selection activeCell="E10" sqref="E10:E11"/>
    </sheetView>
  </sheetViews>
  <sheetFormatPr defaultRowHeight="14.4" x14ac:dyDescent="0.3"/>
  <cols>
    <col min="1" max="1" width="35.33203125" customWidth="1"/>
    <col min="2" max="2" width="10.88671875" style="1" customWidth="1"/>
    <col min="3" max="3" width="19.88671875" style="13" customWidth="1"/>
    <col min="4" max="4" width="11.33203125" style="3" customWidth="1"/>
    <col min="5" max="5" width="17.5546875" style="19" customWidth="1"/>
    <col min="6" max="6" width="27.109375" style="1" customWidth="1"/>
  </cols>
  <sheetData>
    <row r="1" spans="1:6" ht="18.75" x14ac:dyDescent="0.3">
      <c r="A1" s="5" t="s">
        <v>0</v>
      </c>
    </row>
    <row r="2" spans="1:6" ht="18.75" x14ac:dyDescent="0.3">
      <c r="A2" s="5"/>
    </row>
    <row r="3" spans="1:6" ht="15" x14ac:dyDescent="0.25">
      <c r="A3" s="153" t="s">
        <v>46</v>
      </c>
      <c r="B3" s="154"/>
    </row>
    <row r="4" spans="1:6" ht="15" x14ac:dyDescent="0.25">
      <c r="A4" t="s">
        <v>32</v>
      </c>
      <c r="B4" s="247" t="str">
        <f>'In te vullen voorblad'!B15</f>
        <v>OVL16/P10.…</v>
      </c>
      <c r="C4" s="247"/>
    </row>
    <row r="5" spans="1:6" ht="15" x14ac:dyDescent="0.25">
      <c r="A5" t="s">
        <v>33</v>
      </c>
      <c r="B5" s="247" t="str">
        <f>'In te vullen voorblad'!B14</f>
        <v>…………………………………………………..</v>
      </c>
      <c r="C5" s="247"/>
      <c r="D5" s="247"/>
      <c r="E5" s="247"/>
      <c r="F5" s="247"/>
    </row>
    <row r="6" spans="1:6" ht="15" x14ac:dyDescent="0.25">
      <c r="A6" s="204" t="s">
        <v>93</v>
      </c>
      <c r="B6" s="18"/>
      <c r="C6" s="18"/>
      <c r="D6" s="18"/>
      <c r="E6" s="18"/>
      <c r="F6" s="18"/>
    </row>
    <row r="7" spans="1:6" ht="15.75" thickBot="1" x14ac:dyDescent="0.3">
      <c r="B7" s="4"/>
      <c r="C7" s="17"/>
      <c r="D7" s="4"/>
      <c r="E7" s="20"/>
    </row>
    <row r="8" spans="1:6" ht="61.5" thickBot="1" x14ac:dyDescent="0.3">
      <c r="A8" s="6" t="s">
        <v>2</v>
      </c>
      <c r="B8" s="7" t="s">
        <v>1</v>
      </c>
      <c r="C8" s="15" t="s">
        <v>91</v>
      </c>
      <c r="D8" s="8" t="s">
        <v>3</v>
      </c>
      <c r="E8" s="21" t="s">
        <v>143</v>
      </c>
      <c r="F8" s="9" t="s">
        <v>31</v>
      </c>
    </row>
    <row r="9" spans="1:6" ht="15.75" thickBot="1" x14ac:dyDescent="0.3">
      <c r="B9" s="140"/>
      <c r="C9" s="141"/>
    </row>
    <row r="10" spans="1:6" s="143" customFormat="1" ht="15" x14ac:dyDescent="0.25">
      <c r="A10" s="155"/>
      <c r="B10" s="156"/>
      <c r="C10" s="144" t="str">
        <f t="shared" ref="C10:C16" si="0">+IF(B10="","",VLOOKUP(B10,loonwijzer,11,FALSE))</f>
        <v/>
      </c>
      <c r="D10" s="161"/>
      <c r="E10" s="162"/>
      <c r="F10" s="145" t="str">
        <f>+IF(C10="","",(E10/2)*C10)</f>
        <v/>
      </c>
    </row>
    <row r="11" spans="1:6" s="143" customFormat="1" ht="15" x14ac:dyDescent="0.25">
      <c r="A11" s="157"/>
      <c r="B11" s="158"/>
      <c r="C11" s="146" t="str">
        <f t="shared" si="0"/>
        <v/>
      </c>
      <c r="D11" s="163"/>
      <c r="E11" s="164"/>
      <c r="F11" s="147" t="str">
        <f t="shared" ref="F11:F16" si="1">+IF(C11="","",(E11/2)*C11)</f>
        <v/>
      </c>
    </row>
    <row r="12" spans="1:6" s="143" customFormat="1" ht="15" x14ac:dyDescent="0.25">
      <c r="A12" s="157"/>
      <c r="B12" s="158"/>
      <c r="C12" s="146" t="str">
        <f t="shared" si="0"/>
        <v/>
      </c>
      <c r="D12" s="163"/>
      <c r="E12" s="164"/>
      <c r="F12" s="147" t="str">
        <f t="shared" si="1"/>
        <v/>
      </c>
    </row>
    <row r="13" spans="1:6" s="143" customFormat="1" ht="15" x14ac:dyDescent="0.25">
      <c r="A13" s="157"/>
      <c r="B13" s="158"/>
      <c r="C13" s="146" t="str">
        <f t="shared" si="0"/>
        <v/>
      </c>
      <c r="D13" s="163"/>
      <c r="E13" s="164"/>
      <c r="F13" s="148" t="str">
        <f t="shared" si="1"/>
        <v/>
      </c>
    </row>
    <row r="14" spans="1:6" s="143" customFormat="1" ht="15" x14ac:dyDescent="0.25">
      <c r="A14" s="157"/>
      <c r="B14" s="158"/>
      <c r="C14" s="146" t="str">
        <f t="shared" si="0"/>
        <v/>
      </c>
      <c r="D14" s="163"/>
      <c r="E14" s="164"/>
      <c r="F14" s="148" t="str">
        <f t="shared" si="1"/>
        <v/>
      </c>
    </row>
    <row r="15" spans="1:6" s="143" customFormat="1" ht="15" x14ac:dyDescent="0.25">
      <c r="A15" s="157"/>
      <c r="B15" s="158"/>
      <c r="C15" s="146" t="str">
        <f t="shared" si="0"/>
        <v/>
      </c>
      <c r="D15" s="163"/>
      <c r="E15" s="164"/>
      <c r="F15" s="148" t="str">
        <f t="shared" si="1"/>
        <v/>
      </c>
    </row>
    <row r="16" spans="1:6" s="143" customFormat="1" ht="15.75" thickBot="1" x14ac:dyDescent="0.3">
      <c r="A16" s="159"/>
      <c r="B16" s="160"/>
      <c r="C16" s="149" t="str">
        <f t="shared" si="0"/>
        <v/>
      </c>
      <c r="D16" s="165"/>
      <c r="E16" s="166"/>
      <c r="F16" s="148" t="str">
        <f t="shared" si="1"/>
        <v/>
      </c>
    </row>
    <row r="17" spans="1:6" s="151" customFormat="1" ht="15" thickBot="1" x14ac:dyDescent="0.35">
      <c r="A17" s="240" t="s">
        <v>94</v>
      </c>
      <c r="B17" s="248"/>
      <c r="C17" s="248"/>
      <c r="D17" s="241"/>
      <c r="E17" s="242"/>
      <c r="F17" s="150">
        <f>SUM(F10:F16)</f>
        <v>0</v>
      </c>
    </row>
    <row r="18" spans="1:6" s="143" customFormat="1" ht="15" x14ac:dyDescent="0.25">
      <c r="A18" s="157"/>
      <c r="B18" s="156"/>
      <c r="C18" s="152" t="str">
        <f t="shared" ref="C18:C24" si="2">+IF(B18="","",VLOOKUP(B18,loonwijzer,11,FALSE))</f>
        <v/>
      </c>
      <c r="D18" s="161"/>
      <c r="E18" s="164"/>
      <c r="F18" s="145" t="str">
        <f>+IF(C18="","",(E18/2)*C18)</f>
        <v/>
      </c>
    </row>
    <row r="19" spans="1:6" s="143" customFormat="1" ht="15" x14ac:dyDescent="0.25">
      <c r="A19" s="157"/>
      <c r="B19" s="158"/>
      <c r="C19" s="152" t="str">
        <f t="shared" si="2"/>
        <v/>
      </c>
      <c r="D19" s="163"/>
      <c r="E19" s="164"/>
      <c r="F19" s="147" t="str">
        <f t="shared" ref="F19:F24" si="3">+IF(C19="","",(E19/2)*C19)</f>
        <v/>
      </c>
    </row>
    <row r="20" spans="1:6" s="143" customFormat="1" ht="15" x14ac:dyDescent="0.25">
      <c r="A20" s="157"/>
      <c r="B20" s="158"/>
      <c r="C20" s="152" t="str">
        <f t="shared" si="2"/>
        <v/>
      </c>
      <c r="D20" s="163"/>
      <c r="E20" s="164"/>
      <c r="F20" s="147" t="str">
        <f t="shared" si="3"/>
        <v/>
      </c>
    </row>
    <row r="21" spans="1:6" s="143" customFormat="1" x14ac:dyDescent="0.3">
      <c r="A21" s="157"/>
      <c r="B21" s="158"/>
      <c r="C21" s="152" t="str">
        <f t="shared" si="2"/>
        <v/>
      </c>
      <c r="D21" s="163"/>
      <c r="E21" s="164"/>
      <c r="F21" s="148" t="str">
        <f t="shared" si="3"/>
        <v/>
      </c>
    </row>
    <row r="22" spans="1:6" s="143" customFormat="1" x14ac:dyDescent="0.3">
      <c r="A22" s="157"/>
      <c r="B22" s="158"/>
      <c r="C22" s="152" t="str">
        <f t="shared" si="2"/>
        <v/>
      </c>
      <c r="D22" s="163"/>
      <c r="E22" s="164"/>
      <c r="F22" s="148" t="str">
        <f t="shared" si="3"/>
        <v/>
      </c>
    </row>
    <row r="23" spans="1:6" s="143" customFormat="1" x14ac:dyDescent="0.3">
      <c r="A23" s="157"/>
      <c r="B23" s="158"/>
      <c r="C23" s="152" t="str">
        <f t="shared" si="2"/>
        <v/>
      </c>
      <c r="D23" s="163"/>
      <c r="E23" s="164"/>
      <c r="F23" s="148" t="str">
        <f t="shared" si="3"/>
        <v/>
      </c>
    </row>
    <row r="24" spans="1:6" s="143" customFormat="1" ht="15" thickBot="1" x14ac:dyDescent="0.35">
      <c r="A24" s="159"/>
      <c r="B24" s="160"/>
      <c r="C24" s="152" t="str">
        <f t="shared" si="2"/>
        <v/>
      </c>
      <c r="D24" s="165"/>
      <c r="E24" s="166"/>
      <c r="F24" s="148" t="str">
        <f t="shared" si="3"/>
        <v/>
      </c>
    </row>
    <row r="25" spans="1:6" s="151" customFormat="1" ht="15" thickBot="1" x14ac:dyDescent="0.35">
      <c r="A25" s="240" t="s">
        <v>94</v>
      </c>
      <c r="B25" s="241"/>
      <c r="C25" s="241"/>
      <c r="D25" s="241"/>
      <c r="E25" s="242"/>
      <c r="F25" s="150">
        <f>SUM(F18:F24)</f>
        <v>0</v>
      </c>
    </row>
    <row r="26" spans="1:6" s="143" customFormat="1" x14ac:dyDescent="0.3">
      <c r="A26" s="157"/>
      <c r="B26" s="156"/>
      <c r="C26" s="152" t="str">
        <f t="shared" ref="C26:C33" si="4">+IF(B26="","",VLOOKUP(B26,loonwijzer,11,FALSE))</f>
        <v/>
      </c>
      <c r="D26" s="161"/>
      <c r="E26" s="164"/>
      <c r="F26" s="145" t="str">
        <f>+IF(C26="","",(E26/2)*C26)</f>
        <v/>
      </c>
    </row>
    <row r="27" spans="1:6" s="143" customFormat="1" x14ac:dyDescent="0.3">
      <c r="A27" s="157"/>
      <c r="B27" s="158"/>
      <c r="C27" s="152" t="str">
        <f t="shared" si="4"/>
        <v/>
      </c>
      <c r="D27" s="163"/>
      <c r="E27" s="164"/>
      <c r="F27" s="147" t="str">
        <f t="shared" ref="F27:F33" si="5">+IF(C27="","",(E27/2)*C27)</f>
        <v/>
      </c>
    </row>
    <row r="28" spans="1:6" s="143" customFormat="1" x14ac:dyDescent="0.3">
      <c r="A28" s="157"/>
      <c r="B28" s="158"/>
      <c r="C28" s="152" t="str">
        <f t="shared" si="4"/>
        <v/>
      </c>
      <c r="D28" s="163"/>
      <c r="E28" s="164"/>
      <c r="F28" s="147" t="str">
        <f t="shared" si="5"/>
        <v/>
      </c>
    </row>
    <row r="29" spans="1:6" s="143" customFormat="1" x14ac:dyDescent="0.3">
      <c r="A29" s="157"/>
      <c r="B29" s="158"/>
      <c r="C29" s="152" t="str">
        <f t="shared" si="4"/>
        <v/>
      </c>
      <c r="D29" s="163"/>
      <c r="E29" s="164"/>
      <c r="F29" s="148" t="str">
        <f t="shared" si="5"/>
        <v/>
      </c>
    </row>
    <row r="30" spans="1:6" s="143" customFormat="1" x14ac:dyDescent="0.3">
      <c r="A30" s="157"/>
      <c r="B30" s="158"/>
      <c r="C30" s="152" t="str">
        <f t="shared" si="4"/>
        <v/>
      </c>
      <c r="D30" s="163"/>
      <c r="E30" s="164"/>
      <c r="F30" s="148" t="str">
        <f t="shared" si="5"/>
        <v/>
      </c>
    </row>
    <row r="31" spans="1:6" s="143" customFormat="1" x14ac:dyDescent="0.3">
      <c r="A31" s="157"/>
      <c r="B31" s="158"/>
      <c r="C31" s="152" t="str">
        <f t="shared" si="4"/>
        <v/>
      </c>
      <c r="D31" s="163"/>
      <c r="E31" s="164"/>
      <c r="F31" s="148" t="str">
        <f t="shared" si="5"/>
        <v/>
      </c>
    </row>
    <row r="32" spans="1:6" s="143" customFormat="1" x14ac:dyDescent="0.3">
      <c r="A32" s="157"/>
      <c r="B32" s="158"/>
      <c r="C32" s="152" t="str">
        <f t="shared" si="4"/>
        <v/>
      </c>
      <c r="D32" s="163"/>
      <c r="E32" s="164"/>
      <c r="F32" s="148" t="str">
        <f t="shared" si="5"/>
        <v/>
      </c>
    </row>
    <row r="33" spans="1:6" s="143" customFormat="1" ht="15" thickBot="1" x14ac:dyDescent="0.35">
      <c r="A33" s="157"/>
      <c r="B33" s="158"/>
      <c r="C33" s="152" t="str">
        <f t="shared" si="4"/>
        <v/>
      </c>
      <c r="D33" s="163"/>
      <c r="E33" s="166"/>
      <c r="F33" s="148" t="str">
        <f t="shared" si="5"/>
        <v/>
      </c>
    </row>
    <row r="34" spans="1:6" s="151" customFormat="1" ht="15" thickBot="1" x14ac:dyDescent="0.35">
      <c r="A34" s="240" t="s">
        <v>94</v>
      </c>
      <c r="B34" s="241"/>
      <c r="C34" s="241"/>
      <c r="D34" s="241"/>
      <c r="E34" s="242"/>
      <c r="F34" s="150">
        <f>SUM(F26:F33)</f>
        <v>0</v>
      </c>
    </row>
    <row r="35" spans="1:6" s="143" customFormat="1" x14ac:dyDescent="0.3">
      <c r="A35" s="167"/>
      <c r="B35" s="156"/>
      <c r="C35" s="152" t="str">
        <f t="shared" ref="C35:C41" si="6">+IF(B35="","",VLOOKUP(B35,loonwijzer,11,FALSE))</f>
        <v/>
      </c>
      <c r="D35" s="161"/>
      <c r="E35" s="168"/>
      <c r="F35" s="145" t="str">
        <f>+IF(C35="","",(E35/2)*C35)</f>
        <v/>
      </c>
    </row>
    <row r="36" spans="1:6" s="143" customFormat="1" x14ac:dyDescent="0.3">
      <c r="A36" s="157"/>
      <c r="B36" s="158"/>
      <c r="C36" s="152" t="str">
        <f t="shared" si="6"/>
        <v/>
      </c>
      <c r="D36" s="163"/>
      <c r="E36" s="164"/>
      <c r="F36" s="147" t="str">
        <f t="shared" ref="F36:F41" si="7">+IF(C36="","",(E36/2)*C36)</f>
        <v/>
      </c>
    </row>
    <row r="37" spans="1:6" s="143" customFormat="1" x14ac:dyDescent="0.3">
      <c r="A37" s="157"/>
      <c r="B37" s="158"/>
      <c r="C37" s="152" t="str">
        <f t="shared" si="6"/>
        <v/>
      </c>
      <c r="D37" s="163"/>
      <c r="E37" s="164"/>
      <c r="F37" s="147" t="str">
        <f t="shared" si="7"/>
        <v/>
      </c>
    </row>
    <row r="38" spans="1:6" s="143" customFormat="1" x14ac:dyDescent="0.3">
      <c r="A38" s="157"/>
      <c r="B38" s="158"/>
      <c r="C38" s="152" t="str">
        <f t="shared" si="6"/>
        <v/>
      </c>
      <c r="D38" s="163"/>
      <c r="E38" s="164"/>
      <c r="F38" s="148" t="str">
        <f t="shared" si="7"/>
        <v/>
      </c>
    </row>
    <row r="39" spans="1:6" s="143" customFormat="1" x14ac:dyDescent="0.3">
      <c r="A39" s="157"/>
      <c r="B39" s="158"/>
      <c r="C39" s="152" t="str">
        <f t="shared" si="6"/>
        <v/>
      </c>
      <c r="D39" s="163"/>
      <c r="E39" s="164"/>
      <c r="F39" s="148" t="str">
        <f t="shared" si="7"/>
        <v/>
      </c>
    </row>
    <row r="40" spans="1:6" s="143" customFormat="1" x14ac:dyDescent="0.3">
      <c r="A40" s="157"/>
      <c r="B40" s="158"/>
      <c r="C40" s="152" t="str">
        <f t="shared" si="6"/>
        <v/>
      </c>
      <c r="D40" s="163"/>
      <c r="E40" s="164"/>
      <c r="F40" s="148" t="str">
        <f t="shared" si="7"/>
        <v/>
      </c>
    </row>
    <row r="41" spans="1:6" s="143" customFormat="1" ht="15" thickBot="1" x14ac:dyDescent="0.35">
      <c r="A41" s="159"/>
      <c r="B41" s="160"/>
      <c r="C41" s="152" t="str">
        <f t="shared" si="6"/>
        <v/>
      </c>
      <c r="D41" s="163"/>
      <c r="E41" s="166"/>
      <c r="F41" s="148" t="str">
        <f t="shared" si="7"/>
        <v/>
      </c>
    </row>
    <row r="42" spans="1:6" s="151" customFormat="1" ht="15" thickBot="1" x14ac:dyDescent="0.35">
      <c r="A42" s="240" t="s">
        <v>94</v>
      </c>
      <c r="B42" s="241"/>
      <c r="C42" s="241"/>
      <c r="D42" s="241"/>
      <c r="E42" s="242"/>
      <c r="F42" s="150">
        <f>SUM(F35:F41)</f>
        <v>0</v>
      </c>
    </row>
    <row r="43" spans="1:6" s="143" customFormat="1" x14ac:dyDescent="0.3">
      <c r="A43" s="167"/>
      <c r="B43" s="156"/>
      <c r="C43" s="152" t="str">
        <f t="shared" ref="C43:C49" si="8">+IF(B43="","",VLOOKUP(B43,loonwijzer,11,FALSE))</f>
        <v/>
      </c>
      <c r="D43" s="161"/>
      <c r="E43" s="168"/>
      <c r="F43" s="145" t="str">
        <f>+IF(C43="","",(E43/2)*C43)</f>
        <v/>
      </c>
    </row>
    <row r="44" spans="1:6" s="143" customFormat="1" x14ac:dyDescent="0.3">
      <c r="A44" s="157"/>
      <c r="B44" s="158"/>
      <c r="C44" s="152" t="str">
        <f t="shared" si="8"/>
        <v/>
      </c>
      <c r="D44" s="163"/>
      <c r="E44" s="164"/>
      <c r="F44" s="147" t="str">
        <f t="shared" ref="F44:F49" si="9">+IF(C44="","",(E44/2)*C44)</f>
        <v/>
      </c>
    </row>
    <row r="45" spans="1:6" s="143" customFormat="1" x14ac:dyDescent="0.3">
      <c r="A45" s="157"/>
      <c r="B45" s="158"/>
      <c r="C45" s="152" t="str">
        <f t="shared" si="8"/>
        <v/>
      </c>
      <c r="D45" s="163"/>
      <c r="E45" s="164"/>
      <c r="F45" s="147" t="str">
        <f t="shared" si="9"/>
        <v/>
      </c>
    </row>
    <row r="46" spans="1:6" s="143" customFormat="1" x14ac:dyDescent="0.3">
      <c r="A46" s="157"/>
      <c r="B46" s="158"/>
      <c r="C46" s="152" t="str">
        <f t="shared" si="8"/>
        <v/>
      </c>
      <c r="D46" s="163"/>
      <c r="E46" s="164"/>
      <c r="F46" s="148" t="str">
        <f t="shared" si="9"/>
        <v/>
      </c>
    </row>
    <row r="47" spans="1:6" s="143" customFormat="1" x14ac:dyDescent="0.3">
      <c r="A47" s="157"/>
      <c r="B47" s="158"/>
      <c r="C47" s="152" t="str">
        <f t="shared" si="8"/>
        <v/>
      </c>
      <c r="D47" s="163"/>
      <c r="E47" s="164"/>
      <c r="F47" s="148" t="str">
        <f t="shared" si="9"/>
        <v/>
      </c>
    </row>
    <row r="48" spans="1:6" s="143" customFormat="1" x14ac:dyDescent="0.3">
      <c r="A48" s="157"/>
      <c r="B48" s="158"/>
      <c r="C48" s="152" t="str">
        <f t="shared" si="8"/>
        <v/>
      </c>
      <c r="D48" s="163"/>
      <c r="E48" s="164"/>
      <c r="F48" s="148" t="str">
        <f t="shared" si="9"/>
        <v/>
      </c>
    </row>
    <row r="49" spans="1:6" s="143" customFormat="1" ht="15" thickBot="1" x14ac:dyDescent="0.35">
      <c r="A49" s="159"/>
      <c r="B49" s="160"/>
      <c r="C49" s="152" t="str">
        <f t="shared" si="8"/>
        <v/>
      </c>
      <c r="D49" s="163"/>
      <c r="E49" s="166"/>
      <c r="F49" s="148" t="str">
        <f t="shared" si="9"/>
        <v/>
      </c>
    </row>
    <row r="50" spans="1:6" s="151" customFormat="1" ht="15" thickBot="1" x14ac:dyDescent="0.35">
      <c r="A50" s="240" t="s">
        <v>94</v>
      </c>
      <c r="B50" s="241"/>
      <c r="C50" s="241"/>
      <c r="D50" s="241"/>
      <c r="E50" s="242"/>
      <c r="F50" s="150">
        <f>SUM(F43:F49)</f>
        <v>0</v>
      </c>
    </row>
    <row r="51" spans="1:6" s="143" customFormat="1" x14ac:dyDescent="0.3">
      <c r="A51" s="167"/>
      <c r="B51" s="156"/>
      <c r="C51" s="152" t="str">
        <f t="shared" ref="C51:C58" si="10">+IF(B51="","",VLOOKUP(B51,loonwijzer,11,FALSE))</f>
        <v/>
      </c>
      <c r="D51" s="161"/>
      <c r="E51" s="168"/>
      <c r="F51" s="145" t="str">
        <f>+IF(C51="","",(E51/2)*C51)</f>
        <v/>
      </c>
    </row>
    <row r="52" spans="1:6" s="143" customFormat="1" x14ac:dyDescent="0.3">
      <c r="A52" s="157"/>
      <c r="B52" s="158"/>
      <c r="C52" s="152" t="str">
        <f t="shared" si="10"/>
        <v/>
      </c>
      <c r="D52" s="163"/>
      <c r="E52" s="164"/>
      <c r="F52" s="147" t="str">
        <f t="shared" ref="F52:F58" si="11">+IF(C52="","",(E52/2)*C52)</f>
        <v/>
      </c>
    </row>
    <row r="53" spans="1:6" s="143" customFormat="1" x14ac:dyDescent="0.3">
      <c r="A53" s="157"/>
      <c r="B53" s="158"/>
      <c r="C53" s="152" t="str">
        <f t="shared" si="10"/>
        <v/>
      </c>
      <c r="D53" s="163"/>
      <c r="E53" s="164"/>
      <c r="F53" s="147" t="str">
        <f t="shared" si="11"/>
        <v/>
      </c>
    </row>
    <row r="54" spans="1:6" s="143" customFormat="1" x14ac:dyDescent="0.3">
      <c r="A54" s="157"/>
      <c r="B54" s="158"/>
      <c r="C54" s="152" t="str">
        <f t="shared" si="10"/>
        <v/>
      </c>
      <c r="D54" s="163"/>
      <c r="E54" s="164"/>
      <c r="F54" s="148" t="str">
        <f t="shared" si="11"/>
        <v/>
      </c>
    </row>
    <row r="55" spans="1:6" s="143" customFormat="1" x14ac:dyDescent="0.3">
      <c r="A55" s="157"/>
      <c r="B55" s="158"/>
      <c r="C55" s="152" t="str">
        <f t="shared" si="10"/>
        <v/>
      </c>
      <c r="D55" s="163"/>
      <c r="E55" s="164"/>
      <c r="F55" s="148" t="str">
        <f t="shared" si="11"/>
        <v/>
      </c>
    </row>
    <row r="56" spans="1:6" s="143" customFormat="1" x14ac:dyDescent="0.3">
      <c r="A56" s="157"/>
      <c r="B56" s="158"/>
      <c r="C56" s="152" t="str">
        <f t="shared" si="10"/>
        <v/>
      </c>
      <c r="D56" s="163"/>
      <c r="E56" s="164"/>
      <c r="F56" s="148" t="str">
        <f t="shared" si="11"/>
        <v/>
      </c>
    </row>
    <row r="57" spans="1:6" s="143" customFormat="1" x14ac:dyDescent="0.3">
      <c r="A57" s="157"/>
      <c r="B57" s="169"/>
      <c r="C57" s="152" t="str">
        <f t="shared" si="10"/>
        <v/>
      </c>
      <c r="D57" s="163"/>
      <c r="E57" s="164"/>
      <c r="F57" s="148" t="str">
        <f t="shared" si="11"/>
        <v/>
      </c>
    </row>
    <row r="58" spans="1:6" s="143" customFormat="1" ht="15" thickBot="1" x14ac:dyDescent="0.35">
      <c r="A58" s="159"/>
      <c r="B58" s="160"/>
      <c r="C58" s="152" t="str">
        <f t="shared" si="10"/>
        <v/>
      </c>
      <c r="D58" s="170"/>
      <c r="E58" s="166"/>
      <c r="F58" s="148" t="str">
        <f t="shared" si="11"/>
        <v/>
      </c>
    </row>
    <row r="59" spans="1:6" s="2" customFormat="1" ht="15" thickBot="1" x14ac:dyDescent="0.35">
      <c r="A59" s="243" t="s">
        <v>94</v>
      </c>
      <c r="B59" s="244"/>
      <c r="C59" s="245"/>
      <c r="D59" s="245"/>
      <c r="E59" s="246"/>
      <c r="F59" s="54">
        <f>SUM(F51:F58)</f>
        <v>0</v>
      </c>
    </row>
    <row r="62" spans="1:6" ht="18" x14ac:dyDescent="0.35">
      <c r="A62" s="5" t="s">
        <v>34</v>
      </c>
      <c r="B62" s="171"/>
      <c r="C62" s="172"/>
    </row>
    <row r="63" spans="1:6" x14ac:dyDescent="0.3">
      <c r="B63" s="142"/>
    </row>
  </sheetData>
  <sheetProtection algorithmName="SHA-512" hashValue="JUV9N7yVjI3lBERNhnyD5n2o8FvCo73FPZx9tct1v/1FzDskoQiWuU8M6rfocBCxZpmQPCBmCy0mSO/aXa7vkw==" saltValue="y27W7GFKW1xinjkGfqstqQ==" spinCount="100000" sheet="1" objects="1" scenarios="1" formatCells="0" formatColumns="0" formatRows="0" insertColumns="0" insertRows="0" deleteColumns="0" deleteRows="0" sort="0" autoFilter="0"/>
  <mergeCells count="8">
    <mergeCell ref="A42:E42"/>
    <mergeCell ref="A50:E50"/>
    <mergeCell ref="A59:E59"/>
    <mergeCell ref="B4:C4"/>
    <mergeCell ref="B5:F5"/>
    <mergeCell ref="A17:E17"/>
    <mergeCell ref="A25:E25"/>
    <mergeCell ref="A34:E34"/>
  </mergeCells>
  <dataValidations count="2">
    <dataValidation type="list" allowBlank="1" showInputMessage="1" showErrorMessage="1" errorTitle="Looncode invullen" error="Enkel een geldige looncode van het tabblad &quot;waarden lonen&quot; wordt hier aanvaard. vb A001 (groene kolom bij het tabbald waarden)" promptTitle="Looncode invullen" prompt="Hier kan enkel een looncode van het tabblad &quot;waarden lonen&quot; ingevuld worden. vb A010" sqref="B10:B16 B51:B58 B18:B24 B35:B41 B43:B49 B26:B33">
      <formula1>looncode</formula1>
    </dataValidation>
    <dataValidation type="date" allowBlank="1" showInputMessage="1" showErrorMessage="1" errorTitle="Maand invullen" error="Hier de maand + jaartal van de loonkost invullen." sqref="D10:D16 D18:D24 D26:D33 D35:D41 D43:D49 D51:D58">
      <formula1>42005</formula1>
      <formula2>45291</formula2>
    </dataValidation>
  </dataValidations>
  <pageMargins left="0.23622047244094491" right="0.23622047244094491" top="0.51181102362204722" bottom="0.51181102362204722" header="0.19685039370078741" footer="0.15748031496062992"/>
  <pageSetup paperSize="9" scale="79" orientation="portrait" r:id="rId1"/>
  <headerFooter alignWithMargins="0">
    <oddHeader>&amp;L&amp;"Arial,Vet"Aanvraag cofinanciering projecten Platteland Plus</oddHeader>
    <oddFooter>&amp;LVersie 3.0&amp;R&amp;N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4">
    <pageSetUpPr fitToPage="1"/>
  </sheetPr>
  <dimension ref="A1:E54"/>
  <sheetViews>
    <sheetView zoomScaleNormal="100" workbookViewId="0">
      <selection activeCell="A39" sqref="A39"/>
    </sheetView>
  </sheetViews>
  <sheetFormatPr defaultRowHeight="14.4" x14ac:dyDescent="0.3"/>
  <cols>
    <col min="1" max="1" width="77.44140625" customWidth="1"/>
    <col min="2" max="2" width="11.44140625" style="1" customWidth="1"/>
    <col min="3" max="3" width="11.109375" style="1" customWidth="1"/>
    <col min="4" max="4" width="8.5546875" style="1" customWidth="1"/>
    <col min="5" max="5" width="14.109375" style="1" customWidth="1"/>
  </cols>
  <sheetData>
    <row r="1" spans="1:5" ht="18.75" x14ac:dyDescent="0.3">
      <c r="A1" s="5" t="s">
        <v>36</v>
      </c>
      <c r="C1" s="13"/>
      <c r="D1" s="3"/>
    </row>
    <row r="2" spans="1:5" ht="15" x14ac:dyDescent="0.25">
      <c r="C2" s="13"/>
      <c r="D2" s="3"/>
    </row>
    <row r="3" spans="1:5" ht="15" x14ac:dyDescent="0.25">
      <c r="A3" t="s">
        <v>32</v>
      </c>
      <c r="B3" s="247" t="str">
        <f>'loonberek invullen promotor'!B4:C4</f>
        <v>OVL16/P10.…</v>
      </c>
      <c r="C3" s="247"/>
      <c r="D3" s="23"/>
      <c r="E3" s="12"/>
    </row>
    <row r="4" spans="1:5" ht="31.5" customHeight="1" x14ac:dyDescent="0.25">
      <c r="A4" t="s">
        <v>33</v>
      </c>
      <c r="B4" s="250" t="str">
        <f>'loonberek invullen promotor'!B5:F5</f>
        <v>…………………………………………………..</v>
      </c>
      <c r="C4" s="250"/>
      <c r="D4" s="250"/>
      <c r="E4" s="250"/>
    </row>
    <row r="5" spans="1:5" ht="15" x14ac:dyDescent="0.25">
      <c r="B5" s="12"/>
      <c r="C5" s="17"/>
      <c r="D5" s="12"/>
    </row>
    <row r="6" spans="1:5" ht="15" x14ac:dyDescent="0.25">
      <c r="A6" s="2" t="s">
        <v>37</v>
      </c>
    </row>
    <row r="8" spans="1:5" ht="15" x14ac:dyDescent="0.25">
      <c r="A8" t="s">
        <v>47</v>
      </c>
    </row>
    <row r="9" spans="1:5" ht="15" x14ac:dyDescent="0.25">
      <c r="A9" t="s">
        <v>2</v>
      </c>
      <c r="B9" s="249"/>
      <c r="C9" s="249"/>
      <c r="D9" s="249"/>
      <c r="E9" s="249"/>
    </row>
    <row r="10" spans="1:5" ht="15.75" thickBot="1" x14ac:dyDescent="0.3"/>
    <row r="11" spans="1:5" ht="25.5" thickBot="1" x14ac:dyDescent="0.3">
      <c r="A11" s="6" t="s">
        <v>207</v>
      </c>
      <c r="B11" s="7" t="s">
        <v>38</v>
      </c>
      <c r="C11" s="7" t="s">
        <v>3</v>
      </c>
      <c r="D11" s="7" t="s">
        <v>39</v>
      </c>
      <c r="E11" s="205" t="s">
        <v>197</v>
      </c>
    </row>
    <row r="12" spans="1:5" ht="15" x14ac:dyDescent="0.25">
      <c r="A12" s="22"/>
      <c r="B12" s="24"/>
      <c r="C12" s="24"/>
      <c r="D12" s="24"/>
      <c r="E12" s="26"/>
    </row>
    <row r="13" spans="1:5" ht="15" x14ac:dyDescent="0.25">
      <c r="A13" s="173"/>
      <c r="B13" s="174"/>
      <c r="C13" s="175"/>
      <c r="D13" s="174"/>
      <c r="E13" s="176"/>
    </row>
    <row r="14" spans="1:5" ht="15" x14ac:dyDescent="0.25">
      <c r="A14" s="173"/>
      <c r="B14" s="174"/>
      <c r="C14" s="175"/>
      <c r="D14" s="174"/>
      <c r="E14" s="176"/>
    </row>
    <row r="15" spans="1:5" ht="15" x14ac:dyDescent="0.25">
      <c r="A15" s="173"/>
      <c r="B15" s="174"/>
      <c r="C15" s="175"/>
      <c r="D15" s="174"/>
      <c r="E15" s="176"/>
    </row>
    <row r="16" spans="1:5" ht="15" x14ac:dyDescent="0.25">
      <c r="A16" s="173"/>
      <c r="B16" s="174"/>
      <c r="C16" s="175"/>
      <c r="D16" s="174"/>
      <c r="E16" s="176"/>
    </row>
    <row r="17" spans="1:5" ht="15" x14ac:dyDescent="0.25">
      <c r="A17" s="173"/>
      <c r="B17" s="174"/>
      <c r="C17" s="175"/>
      <c r="D17" s="174"/>
      <c r="E17" s="176"/>
    </row>
    <row r="18" spans="1:5" ht="15" x14ac:dyDescent="0.25">
      <c r="A18" s="173"/>
      <c r="B18" s="174"/>
      <c r="C18" s="175"/>
      <c r="D18" s="174"/>
      <c r="E18" s="176"/>
    </row>
    <row r="19" spans="1:5" ht="15" x14ac:dyDescent="0.25">
      <c r="A19" s="173"/>
      <c r="B19" s="174"/>
      <c r="C19" s="175"/>
      <c r="D19" s="174"/>
      <c r="E19" s="176"/>
    </row>
    <row r="20" spans="1:5" ht="15" x14ac:dyDescent="0.25">
      <c r="A20" s="173"/>
      <c r="B20" s="174"/>
      <c r="C20" s="175"/>
      <c r="D20" s="174"/>
      <c r="E20" s="176"/>
    </row>
    <row r="21" spans="1:5" ht="15" x14ac:dyDescent="0.25">
      <c r="A21" s="173"/>
      <c r="B21" s="174"/>
      <c r="C21" s="175"/>
      <c r="D21" s="174"/>
      <c r="E21" s="176"/>
    </row>
    <row r="22" spans="1:5" ht="15" x14ac:dyDescent="0.25">
      <c r="A22" s="173"/>
      <c r="B22" s="174"/>
      <c r="C22" s="175"/>
      <c r="D22" s="174"/>
      <c r="E22" s="176"/>
    </row>
    <row r="23" spans="1:5" x14ac:dyDescent="0.3">
      <c r="A23" s="173"/>
      <c r="B23" s="174"/>
      <c r="C23" s="175"/>
      <c r="D23" s="174"/>
      <c r="E23" s="176"/>
    </row>
    <row r="24" spans="1:5" x14ac:dyDescent="0.3">
      <c r="A24" s="173"/>
      <c r="B24" s="174"/>
      <c r="C24" s="175"/>
      <c r="D24" s="174"/>
      <c r="E24" s="176"/>
    </row>
    <row r="25" spans="1:5" x14ac:dyDescent="0.3">
      <c r="A25" s="173"/>
      <c r="B25" s="174"/>
      <c r="C25" s="175"/>
      <c r="D25" s="174"/>
      <c r="E25" s="176"/>
    </row>
    <row r="26" spans="1:5" x14ac:dyDescent="0.3">
      <c r="A26" s="173"/>
      <c r="B26" s="174"/>
      <c r="C26" s="175"/>
      <c r="D26" s="174"/>
      <c r="E26" s="176"/>
    </row>
    <row r="27" spans="1:5" x14ac:dyDescent="0.3">
      <c r="A27" s="173"/>
      <c r="B27" s="174"/>
      <c r="C27" s="175"/>
      <c r="D27" s="174"/>
      <c r="E27" s="176"/>
    </row>
    <row r="28" spans="1:5" x14ac:dyDescent="0.3">
      <c r="A28" s="173"/>
      <c r="B28" s="174"/>
      <c r="C28" s="175"/>
      <c r="D28" s="174"/>
      <c r="E28" s="176"/>
    </row>
    <row r="29" spans="1:5" x14ac:dyDescent="0.3">
      <c r="A29" s="173"/>
      <c r="B29" s="174"/>
      <c r="C29" s="175"/>
      <c r="D29" s="174"/>
      <c r="E29" s="176"/>
    </row>
    <row r="30" spans="1:5" x14ac:dyDescent="0.3">
      <c r="A30" s="173"/>
      <c r="B30" s="174"/>
      <c r="C30" s="175"/>
      <c r="D30" s="174"/>
      <c r="E30" s="176"/>
    </row>
    <row r="31" spans="1:5" x14ac:dyDescent="0.3">
      <c r="A31" s="173"/>
      <c r="B31" s="174"/>
      <c r="C31" s="175"/>
      <c r="D31" s="174"/>
      <c r="E31" s="176"/>
    </row>
    <row r="32" spans="1:5" x14ac:dyDescent="0.3">
      <c r="A32" s="173"/>
      <c r="B32" s="174"/>
      <c r="C32" s="175"/>
      <c r="D32" s="174"/>
      <c r="E32" s="176"/>
    </row>
    <row r="33" spans="1:5" x14ac:dyDescent="0.3">
      <c r="A33" s="173"/>
      <c r="B33" s="174"/>
      <c r="C33" s="175"/>
      <c r="D33" s="174"/>
      <c r="E33" s="176"/>
    </row>
    <row r="34" spans="1:5" x14ac:dyDescent="0.3">
      <c r="A34" s="173"/>
      <c r="B34" s="174"/>
      <c r="C34" s="175"/>
      <c r="D34" s="174"/>
      <c r="E34" s="176"/>
    </row>
    <row r="35" spans="1:5" x14ac:dyDescent="0.3">
      <c r="A35" s="173"/>
      <c r="B35" s="174"/>
      <c r="C35" s="175"/>
      <c r="D35" s="174"/>
      <c r="E35" s="176"/>
    </row>
    <row r="36" spans="1:5" x14ac:dyDescent="0.3">
      <c r="A36" s="173"/>
      <c r="B36" s="174"/>
      <c r="C36" s="175"/>
      <c r="D36" s="174"/>
      <c r="E36" s="176"/>
    </row>
    <row r="37" spans="1:5" x14ac:dyDescent="0.3">
      <c r="A37" s="173"/>
      <c r="B37" s="174"/>
      <c r="C37" s="175"/>
      <c r="D37" s="174"/>
      <c r="E37" s="176"/>
    </row>
    <row r="38" spans="1:5" x14ac:dyDescent="0.3">
      <c r="A38" s="173"/>
      <c r="B38" s="174"/>
      <c r="C38" s="175"/>
      <c r="D38" s="174"/>
      <c r="E38" s="176"/>
    </row>
    <row r="39" spans="1:5" x14ac:dyDescent="0.3">
      <c r="A39" s="173"/>
      <c r="B39" s="174"/>
      <c r="C39" s="175"/>
      <c r="D39" s="174"/>
      <c r="E39" s="176"/>
    </row>
    <row r="40" spans="1:5" x14ac:dyDescent="0.3">
      <c r="A40" s="173"/>
      <c r="B40" s="174"/>
      <c r="C40" s="175"/>
      <c r="D40" s="174"/>
      <c r="E40" s="176"/>
    </row>
    <row r="41" spans="1:5" x14ac:dyDescent="0.3">
      <c r="A41" s="173"/>
      <c r="B41" s="174"/>
      <c r="C41" s="175"/>
      <c r="D41" s="174"/>
      <c r="E41" s="176"/>
    </row>
    <row r="42" spans="1:5" x14ac:dyDescent="0.3">
      <c r="A42" s="173"/>
      <c r="B42" s="174"/>
      <c r="C42" s="175"/>
      <c r="D42" s="174"/>
      <c r="E42" s="176"/>
    </row>
    <row r="43" spans="1:5" x14ac:dyDescent="0.3">
      <c r="A43" s="173"/>
      <c r="B43" s="174"/>
      <c r="C43" s="175"/>
      <c r="D43" s="174"/>
      <c r="E43" s="176"/>
    </row>
    <row r="44" spans="1:5" x14ac:dyDescent="0.3">
      <c r="A44" s="173"/>
      <c r="B44" s="174"/>
      <c r="C44" s="175"/>
      <c r="D44" s="174"/>
      <c r="E44" s="176"/>
    </row>
    <row r="45" spans="1:5" x14ac:dyDescent="0.3">
      <c r="A45" s="173"/>
      <c r="B45" s="174"/>
      <c r="C45" s="175"/>
      <c r="D45" s="174"/>
      <c r="E45" s="176"/>
    </row>
    <row r="46" spans="1:5" x14ac:dyDescent="0.3">
      <c r="A46" s="173"/>
      <c r="B46" s="174"/>
      <c r="C46" s="175"/>
      <c r="D46" s="174"/>
      <c r="E46" s="176"/>
    </row>
    <row r="47" spans="1:5" x14ac:dyDescent="0.3">
      <c r="A47" s="173"/>
      <c r="B47" s="174"/>
      <c r="C47" s="175"/>
      <c r="D47" s="174"/>
      <c r="E47" s="176"/>
    </row>
    <row r="48" spans="1:5" x14ac:dyDescent="0.3">
      <c r="A48" s="173"/>
      <c r="B48" s="174"/>
      <c r="C48" s="175"/>
      <c r="D48" s="174"/>
      <c r="E48" s="176"/>
    </row>
    <row r="49" spans="1:5" x14ac:dyDescent="0.3">
      <c r="A49" s="173"/>
      <c r="B49" s="174"/>
      <c r="C49" s="175"/>
      <c r="D49" s="174"/>
      <c r="E49" s="176"/>
    </row>
    <row r="50" spans="1:5" x14ac:dyDescent="0.3">
      <c r="A50" s="173"/>
      <c r="B50" s="174"/>
      <c r="C50" s="175"/>
      <c r="D50" s="174"/>
      <c r="E50" s="176"/>
    </row>
    <row r="51" spans="1:5" x14ac:dyDescent="0.3">
      <c r="A51" s="173"/>
      <c r="B51" s="174"/>
      <c r="C51" s="175"/>
      <c r="D51" s="174"/>
      <c r="E51" s="176"/>
    </row>
    <row r="52" spans="1:5" ht="15" thickBot="1" x14ac:dyDescent="0.35">
      <c r="A52" s="177"/>
      <c r="B52" s="178"/>
      <c r="C52" s="179"/>
      <c r="D52" s="178"/>
      <c r="E52" s="180"/>
    </row>
    <row r="53" spans="1:5" x14ac:dyDescent="0.3">
      <c r="A53" t="s">
        <v>92</v>
      </c>
      <c r="E53" s="1">
        <f>SUM(E13:E52)</f>
        <v>0</v>
      </c>
    </row>
    <row r="54" spans="1:5" x14ac:dyDescent="0.3">
      <c r="E54" s="27"/>
    </row>
  </sheetData>
  <mergeCells count="3">
    <mergeCell ref="B3:C3"/>
    <mergeCell ref="B9:E9"/>
    <mergeCell ref="B4:E4"/>
  </mergeCells>
  <dataValidations count="1">
    <dataValidation type="whole" allowBlank="1" showInputMessage="1" showErrorMessage="1" errorTitle="Enkel 0 of 1 invullen" error="Gewerkt aan het project = 1_x000a_Alle andere prestaties = 0 (niet aan het project gewerkt, ziekte, verlof, verminderde prestaties, ...)" sqref="E13:E52">
      <formula1>0</formula1>
      <formula2>1</formula2>
    </dataValidation>
  </dataValidations>
  <pageMargins left="0.23622047244094491" right="0.23622047244094491" top="0.70866141732283472" bottom="0.59055118110236227" header="0.31496062992125984" footer="0.31496062992125984"/>
  <pageSetup paperSize="9" scale="80" orientation="portrait" r:id="rId1"/>
  <headerFooter alignWithMargins="0">
    <oddHeader>&amp;L&amp;"Arial,Vet"Aanvraag cofinanciering projecten Platteland Plus</oddHeader>
    <oddFooter>&amp;LVersie 3.0&amp;R&amp;N</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1:AA30"/>
  <sheetViews>
    <sheetView zoomScaleNormal="100" workbookViewId="0">
      <selection activeCell="F2" sqref="F2"/>
    </sheetView>
  </sheetViews>
  <sheetFormatPr defaultColWidth="9.109375" defaultRowHeight="14.4" x14ac:dyDescent="0.3"/>
  <cols>
    <col min="1" max="1" width="9.5546875" style="1" customWidth="1"/>
    <col min="2" max="2" width="11.88671875" style="209" bestFit="1" customWidth="1"/>
    <col min="3" max="3" width="13.5546875" style="210" customWidth="1"/>
    <col min="4" max="4" width="12.33203125" style="209" customWidth="1"/>
    <col min="5" max="5" width="13.88671875" style="209" customWidth="1"/>
    <col min="6" max="6" width="14" style="209" customWidth="1"/>
    <col min="7" max="8" width="12" style="209" customWidth="1"/>
    <col min="9" max="9" width="13.109375" style="209" customWidth="1"/>
    <col min="10" max="10" width="13.33203125" style="210" customWidth="1"/>
    <col min="11" max="11" width="14" style="209" customWidth="1"/>
    <col min="12" max="13" width="9.109375" style="209"/>
    <col min="14" max="27" width="9.109375" style="219"/>
    <col min="28" max="16384" width="9.109375" style="209"/>
  </cols>
  <sheetData>
    <row r="1" spans="1:27" ht="18.75" x14ac:dyDescent="0.3">
      <c r="A1" s="208" t="s">
        <v>218</v>
      </c>
    </row>
    <row r="2" spans="1:27" s="1" customFormat="1" ht="51.75" customHeight="1" thickBot="1" x14ac:dyDescent="0.3">
      <c r="A2" s="211" t="s">
        <v>145</v>
      </c>
      <c r="B2" s="212"/>
      <c r="C2" s="213" t="s">
        <v>49</v>
      </c>
      <c r="D2" s="212"/>
      <c r="E2" s="212"/>
      <c r="F2" s="212"/>
      <c r="G2" s="212"/>
      <c r="H2" s="214"/>
      <c r="I2" s="212"/>
      <c r="J2" s="215"/>
      <c r="K2" s="216" t="s">
        <v>213</v>
      </c>
    </row>
    <row r="3" spans="1:27" s="225" customFormat="1" ht="57.75" x14ac:dyDescent="0.25">
      <c r="A3" s="220" t="s">
        <v>214</v>
      </c>
      <c r="B3" s="221" t="s">
        <v>50</v>
      </c>
      <c r="C3" s="222" t="s">
        <v>51</v>
      </c>
      <c r="D3" s="221" t="s">
        <v>52</v>
      </c>
      <c r="E3" s="221" t="s">
        <v>215</v>
      </c>
      <c r="F3" s="221" t="s">
        <v>53</v>
      </c>
      <c r="G3" s="223" t="s">
        <v>54</v>
      </c>
      <c r="H3" s="221" t="s">
        <v>216</v>
      </c>
      <c r="I3" s="221" t="s">
        <v>217</v>
      </c>
      <c r="J3" s="221" t="s">
        <v>55</v>
      </c>
      <c r="K3" s="224" t="s">
        <v>56</v>
      </c>
      <c r="N3" s="226"/>
      <c r="O3" s="226"/>
      <c r="P3" s="226"/>
      <c r="Q3" s="226"/>
      <c r="R3" s="226"/>
      <c r="S3" s="226"/>
      <c r="T3" s="226"/>
      <c r="U3" s="226"/>
      <c r="V3" s="226"/>
      <c r="W3" s="226"/>
      <c r="X3" s="226"/>
      <c r="Y3" s="226"/>
      <c r="Z3" s="226"/>
      <c r="AA3" s="226"/>
    </row>
    <row r="4" spans="1:27" ht="15" x14ac:dyDescent="0.25">
      <c r="A4" s="217" t="s">
        <v>4</v>
      </c>
      <c r="B4" s="227">
        <v>23394.13</v>
      </c>
      <c r="C4" s="228">
        <f>B4/12</f>
        <v>1949.5108333333335</v>
      </c>
      <c r="D4" s="227">
        <v>1576.97</v>
      </c>
      <c r="E4" s="227">
        <v>1383.76</v>
      </c>
      <c r="F4" s="227">
        <v>7606.8122299999995</v>
      </c>
      <c r="G4" s="227">
        <v>146.75703791000001</v>
      </c>
      <c r="H4" s="227">
        <v>793.94</v>
      </c>
      <c r="I4" s="227">
        <v>1241.1000000000001</v>
      </c>
      <c r="J4" s="229">
        <v>36143.469267909997</v>
      </c>
      <c r="K4" s="230">
        <v>172.11</v>
      </c>
    </row>
    <row r="5" spans="1:27" ht="15" x14ac:dyDescent="0.25">
      <c r="A5" s="217" t="s">
        <v>5</v>
      </c>
      <c r="B5" s="227">
        <v>25870.76</v>
      </c>
      <c r="C5" s="228">
        <f t="shared" ref="C5:C30" si="0">B5/12</f>
        <v>2155.8966666666665</v>
      </c>
      <c r="D5" s="227">
        <v>1743.92</v>
      </c>
      <c r="E5" s="227">
        <v>1530.26</v>
      </c>
      <c r="F5" s="227">
        <v>8412.1131399999995</v>
      </c>
      <c r="G5" s="227">
        <v>162.29359838999997</v>
      </c>
      <c r="H5" s="227">
        <v>793.94</v>
      </c>
      <c r="I5" s="227">
        <v>1241.1000000000001</v>
      </c>
      <c r="J5" s="229">
        <v>39754.38673839</v>
      </c>
      <c r="K5" s="230">
        <v>189.31</v>
      </c>
    </row>
    <row r="6" spans="1:27" ht="15" x14ac:dyDescent="0.25">
      <c r="A6" s="217" t="s">
        <v>6</v>
      </c>
      <c r="B6" s="227">
        <v>27226.22</v>
      </c>
      <c r="C6" s="228">
        <f t="shared" si="0"/>
        <v>2268.8516666666669</v>
      </c>
      <c r="D6" s="227">
        <v>1835.29</v>
      </c>
      <c r="E6" s="227">
        <v>1610.43</v>
      </c>
      <c r="F6" s="227">
        <v>8852.8515499999994</v>
      </c>
      <c r="G6" s="227">
        <v>170.79669788999999</v>
      </c>
      <c r="H6" s="227">
        <v>793.94</v>
      </c>
      <c r="I6" s="227">
        <v>1241.1000000000001</v>
      </c>
      <c r="J6" s="229">
        <v>41730.628247890003</v>
      </c>
      <c r="K6" s="230">
        <v>198.72</v>
      </c>
    </row>
    <row r="7" spans="1:27" ht="15" x14ac:dyDescent="0.25">
      <c r="A7" s="217" t="s">
        <v>7</v>
      </c>
      <c r="B7" s="227">
        <v>27912.31</v>
      </c>
      <c r="C7" s="228">
        <f>B7/12</f>
        <v>2326.0258333333336</v>
      </c>
      <c r="D7" s="227">
        <v>1881.53</v>
      </c>
      <c r="E7" s="227">
        <v>1651.01</v>
      </c>
      <c r="F7" s="227">
        <v>9075.9392399999997</v>
      </c>
      <c r="G7" s="227">
        <v>175.10064722499999</v>
      </c>
      <c r="H7" s="227">
        <v>793.94</v>
      </c>
      <c r="I7" s="227">
        <v>1241.1000000000001</v>
      </c>
      <c r="J7" s="229">
        <v>42730.929887225</v>
      </c>
      <c r="K7" s="230">
        <v>203.48</v>
      </c>
    </row>
    <row r="8" spans="1:27" ht="15" x14ac:dyDescent="0.25">
      <c r="A8" s="217" t="s">
        <v>8</v>
      </c>
      <c r="B8" s="227">
        <v>28765.75</v>
      </c>
      <c r="C8" s="228">
        <f t="shared" si="0"/>
        <v>2397.1458333333335</v>
      </c>
      <c r="D8" s="227">
        <v>1939.06</v>
      </c>
      <c r="E8" s="227">
        <v>1701.49</v>
      </c>
      <c r="F8" s="227">
        <v>9353.4426800000001</v>
      </c>
      <c r="G8" s="227">
        <v>180.45448155</v>
      </c>
      <c r="H8" s="227">
        <v>793.94</v>
      </c>
      <c r="I8" s="227">
        <v>1241.1000000000001</v>
      </c>
      <c r="J8" s="229">
        <v>43975.237161550001</v>
      </c>
      <c r="K8" s="230">
        <v>209.41</v>
      </c>
    </row>
    <row r="9" spans="1:27" ht="15" x14ac:dyDescent="0.25">
      <c r="A9" s="217" t="s">
        <v>9</v>
      </c>
      <c r="B9" s="227">
        <v>30472.61</v>
      </c>
      <c r="C9" s="228">
        <f t="shared" si="0"/>
        <v>2539.3841666666667</v>
      </c>
      <c r="D9" s="227">
        <v>2054.12</v>
      </c>
      <c r="E9" s="227">
        <v>1802.46</v>
      </c>
      <c r="F9" s="227">
        <v>9908.4464900000003</v>
      </c>
      <c r="G9" s="227">
        <v>191.16209451500001</v>
      </c>
      <c r="H9" s="227">
        <v>793.94</v>
      </c>
      <c r="I9" s="227">
        <v>1241.1000000000001</v>
      </c>
      <c r="J9" s="229">
        <v>46463.838584515004</v>
      </c>
      <c r="K9" s="230">
        <v>221.26</v>
      </c>
    </row>
    <row r="10" spans="1:27" ht="15" x14ac:dyDescent="0.25">
      <c r="A10" s="217" t="s">
        <v>10</v>
      </c>
      <c r="B10" s="227">
        <v>31677.46</v>
      </c>
      <c r="C10" s="228">
        <f t="shared" si="0"/>
        <v>2639.7883333333334</v>
      </c>
      <c r="D10" s="227">
        <v>2135.34</v>
      </c>
      <c r="E10" s="227">
        <v>1873.72</v>
      </c>
      <c r="F10" s="227">
        <v>10300.21226</v>
      </c>
      <c r="G10" s="227">
        <v>198.72038662</v>
      </c>
      <c r="H10" s="227">
        <v>793.94</v>
      </c>
      <c r="I10" s="227">
        <v>1241.1000000000001</v>
      </c>
      <c r="J10" s="229">
        <v>48220.492646620005</v>
      </c>
      <c r="K10" s="230">
        <v>229.62</v>
      </c>
    </row>
    <row r="11" spans="1:27" ht="15" x14ac:dyDescent="0.25">
      <c r="A11" s="217" t="s">
        <v>11</v>
      </c>
      <c r="B11" s="227">
        <v>32949.25</v>
      </c>
      <c r="C11" s="228">
        <f t="shared" si="0"/>
        <v>2745.7708333333335</v>
      </c>
      <c r="D11" s="227">
        <v>2221.0700000000002</v>
      </c>
      <c r="E11" s="227">
        <v>1948.95</v>
      </c>
      <c r="F11" s="227">
        <v>10713.747399999998</v>
      </c>
      <c r="G11" s="227">
        <v>206.69865499499997</v>
      </c>
      <c r="H11" s="227">
        <v>793.94</v>
      </c>
      <c r="I11" s="227">
        <v>1241.1000000000001</v>
      </c>
      <c r="J11" s="229">
        <v>50074.756054994999</v>
      </c>
      <c r="K11" s="230">
        <v>238.45</v>
      </c>
    </row>
    <row r="12" spans="1:27" ht="15" x14ac:dyDescent="0.25">
      <c r="A12" s="217" t="s">
        <v>12</v>
      </c>
      <c r="B12" s="227">
        <v>35593.22</v>
      </c>
      <c r="C12" s="228">
        <f t="shared" si="0"/>
        <v>2966.1016666666669</v>
      </c>
      <c r="D12" s="227">
        <v>2399.29</v>
      </c>
      <c r="E12" s="227">
        <v>2105.34</v>
      </c>
      <c r="F12" s="227">
        <v>11573.457919999999</v>
      </c>
      <c r="G12" s="227">
        <v>223.28487772500003</v>
      </c>
      <c r="H12" s="227">
        <v>793.94</v>
      </c>
      <c r="I12" s="227">
        <v>1241.1000000000001</v>
      </c>
      <c r="J12" s="229">
        <v>53929.632797725004</v>
      </c>
      <c r="K12" s="230">
        <v>256.81</v>
      </c>
    </row>
    <row r="13" spans="1:27" ht="15" x14ac:dyDescent="0.25">
      <c r="A13" s="217" t="s">
        <v>13</v>
      </c>
      <c r="B13" s="227">
        <v>36865</v>
      </c>
      <c r="C13" s="228">
        <f t="shared" si="0"/>
        <v>3072.0833333333335</v>
      </c>
      <c r="D13" s="227">
        <v>2485.02</v>
      </c>
      <c r="E13" s="227">
        <v>2180.56</v>
      </c>
      <c r="F13" s="227">
        <v>11986.986919999999</v>
      </c>
      <c r="G13" s="227">
        <v>231.26303472999996</v>
      </c>
      <c r="H13" s="227">
        <v>793.94</v>
      </c>
      <c r="I13" s="227">
        <v>1241.1000000000001</v>
      </c>
      <c r="J13" s="229">
        <v>55783.869954729998</v>
      </c>
      <c r="K13" s="230">
        <v>265.64</v>
      </c>
    </row>
    <row r="14" spans="1:27" ht="15" x14ac:dyDescent="0.25">
      <c r="A14" s="217" t="s">
        <v>14</v>
      </c>
      <c r="B14" s="227">
        <v>37701.699999999997</v>
      </c>
      <c r="C14" s="228">
        <f t="shared" si="0"/>
        <v>3141.8083333333329</v>
      </c>
      <c r="D14" s="227">
        <v>2541.42</v>
      </c>
      <c r="E14" s="227">
        <v>2005.73</v>
      </c>
      <c r="F14" s="227">
        <v>12190.18101</v>
      </c>
      <c r="G14" s="227">
        <v>235.26272122499998</v>
      </c>
      <c r="H14" s="227">
        <v>793.94</v>
      </c>
      <c r="I14" s="227">
        <v>1241.1000000000001</v>
      </c>
      <c r="J14" s="229">
        <v>56709.333731225001</v>
      </c>
      <c r="K14" s="230">
        <v>270.04000000000002</v>
      </c>
    </row>
    <row r="15" spans="1:27" ht="15" x14ac:dyDescent="0.25">
      <c r="A15" s="217" t="s">
        <v>15</v>
      </c>
      <c r="B15" s="227">
        <v>38956.75</v>
      </c>
      <c r="C15" s="228">
        <f t="shared" si="0"/>
        <v>3246.3958333333335</v>
      </c>
      <c r="D15" s="227">
        <v>2626.03</v>
      </c>
      <c r="E15" s="227">
        <v>2072.5</v>
      </c>
      <c r="F15" s="227">
        <v>12595.97975</v>
      </c>
      <c r="G15" s="227">
        <v>243.09442667999997</v>
      </c>
      <c r="H15" s="227">
        <v>793.94</v>
      </c>
      <c r="I15" s="227">
        <v>1241.1000000000001</v>
      </c>
      <c r="J15" s="229">
        <v>58529.394176679998</v>
      </c>
      <c r="K15" s="230">
        <v>278.70999999999998</v>
      </c>
    </row>
    <row r="16" spans="1:27" ht="15" x14ac:dyDescent="0.25">
      <c r="A16" s="217" t="s">
        <v>16</v>
      </c>
      <c r="B16" s="227">
        <v>40211.800000000003</v>
      </c>
      <c r="C16" s="228">
        <f t="shared" si="0"/>
        <v>3350.9833333333336</v>
      </c>
      <c r="D16" s="227">
        <v>2710.63</v>
      </c>
      <c r="E16" s="227">
        <v>2139.27</v>
      </c>
      <c r="F16" s="227">
        <v>13001.778490000001</v>
      </c>
      <c r="G16" s="227">
        <v>250.92607644999998</v>
      </c>
      <c r="H16" s="227">
        <v>793.94</v>
      </c>
      <c r="I16" s="227">
        <v>1241.1000000000001</v>
      </c>
      <c r="J16" s="229">
        <v>60349.444566449994</v>
      </c>
      <c r="K16" s="230">
        <v>287.38</v>
      </c>
    </row>
    <row r="17" spans="1:11" ht="15" x14ac:dyDescent="0.25">
      <c r="A17" s="217" t="s">
        <v>17</v>
      </c>
      <c r="B17" s="227">
        <v>41383.18</v>
      </c>
      <c r="C17" s="228">
        <f t="shared" si="0"/>
        <v>3448.5983333333334</v>
      </c>
      <c r="D17" s="227">
        <v>2789.59</v>
      </c>
      <c r="E17" s="227">
        <v>2201.59</v>
      </c>
      <c r="F17" s="227">
        <v>13380.52439</v>
      </c>
      <c r="G17" s="227">
        <v>258.23562365999999</v>
      </c>
      <c r="H17" s="227">
        <v>793.94</v>
      </c>
      <c r="I17" s="227">
        <v>1241.1000000000001</v>
      </c>
      <c r="J17" s="229">
        <v>62048.160013660003</v>
      </c>
      <c r="K17" s="230">
        <v>295.47000000000003</v>
      </c>
    </row>
    <row r="18" spans="1:11" ht="15" x14ac:dyDescent="0.25">
      <c r="A18" s="217" t="s">
        <v>18</v>
      </c>
      <c r="B18" s="227">
        <v>43976.95</v>
      </c>
      <c r="C18" s="228">
        <f t="shared" si="0"/>
        <v>3664.7458333333329</v>
      </c>
      <c r="D18" s="227">
        <v>2964.43</v>
      </c>
      <c r="E18" s="227">
        <v>2339.5700000000002</v>
      </c>
      <c r="F18" s="227">
        <v>14219.171639999999</v>
      </c>
      <c r="G18" s="227">
        <v>274.42097007499996</v>
      </c>
      <c r="H18" s="227">
        <v>793.94</v>
      </c>
      <c r="I18" s="227">
        <v>1241.1000000000001</v>
      </c>
      <c r="J18" s="229">
        <v>65809.582610074998</v>
      </c>
      <c r="K18" s="230">
        <v>313.38</v>
      </c>
    </row>
    <row r="19" spans="1:11" x14ac:dyDescent="0.3">
      <c r="A19" s="217" t="s">
        <v>19</v>
      </c>
      <c r="B19" s="227">
        <v>46487.05</v>
      </c>
      <c r="C19" s="228">
        <f t="shared" si="0"/>
        <v>3873.9208333333336</v>
      </c>
      <c r="D19" s="227">
        <v>3133.63</v>
      </c>
      <c r="E19" s="227">
        <v>2473.11</v>
      </c>
      <c r="F19" s="227">
        <v>15030.769120000001</v>
      </c>
      <c r="G19" s="227">
        <v>290.08426961499998</v>
      </c>
      <c r="H19" s="227">
        <v>793.94</v>
      </c>
      <c r="I19" s="227">
        <v>1241.1000000000001</v>
      </c>
      <c r="J19" s="229">
        <v>69449.68338961502</v>
      </c>
      <c r="K19" s="230">
        <v>330.71</v>
      </c>
    </row>
    <row r="20" spans="1:11" x14ac:dyDescent="0.3">
      <c r="A20" s="217" t="s">
        <v>20</v>
      </c>
      <c r="B20" s="227">
        <v>48997.15</v>
      </c>
      <c r="C20" s="228">
        <f t="shared" si="0"/>
        <v>4083.0958333333333</v>
      </c>
      <c r="D20" s="227">
        <v>3302.84</v>
      </c>
      <c r="E20" s="227">
        <v>2606.65</v>
      </c>
      <c r="F20" s="227">
        <v>15842.366600000001</v>
      </c>
      <c r="G20" s="227">
        <v>305.74762484000001</v>
      </c>
      <c r="H20" s="227">
        <v>793.94</v>
      </c>
      <c r="I20" s="227">
        <v>1241.1000000000001</v>
      </c>
      <c r="J20" s="229">
        <v>73089.794224840021</v>
      </c>
      <c r="K20" s="230">
        <v>348.05</v>
      </c>
    </row>
    <row r="21" spans="1:11" x14ac:dyDescent="0.3">
      <c r="A21" s="217" t="s">
        <v>21</v>
      </c>
      <c r="B21" s="227">
        <v>51423.58</v>
      </c>
      <c r="C21" s="228">
        <f t="shared" si="0"/>
        <v>4285.2983333333332</v>
      </c>
      <c r="D21" s="227">
        <v>3466.4</v>
      </c>
      <c r="E21" s="227">
        <v>2735.73</v>
      </c>
      <c r="F21" s="227">
        <v>16626.908170000002</v>
      </c>
      <c r="G21" s="227">
        <v>320.88876613500003</v>
      </c>
      <c r="H21" s="227">
        <v>793.94</v>
      </c>
      <c r="I21" s="227">
        <v>1241.1000000000001</v>
      </c>
      <c r="J21" s="229">
        <v>76608.546936135011</v>
      </c>
      <c r="K21" s="230">
        <v>364.8</v>
      </c>
    </row>
    <row r="22" spans="1:11" x14ac:dyDescent="0.3">
      <c r="A22" s="217" t="s">
        <v>22</v>
      </c>
      <c r="B22" s="227">
        <v>52343.95</v>
      </c>
      <c r="C22" s="228">
        <f t="shared" si="0"/>
        <v>4361.9958333333334</v>
      </c>
      <c r="D22" s="227">
        <v>3528.44</v>
      </c>
      <c r="E22" s="227">
        <v>2784.7</v>
      </c>
      <c r="F22" s="227">
        <v>16924.49555</v>
      </c>
      <c r="G22" s="227">
        <v>326.63200566499995</v>
      </c>
      <c r="H22" s="227">
        <v>793.94</v>
      </c>
      <c r="I22" s="227">
        <v>1241.1000000000001</v>
      </c>
      <c r="J22" s="229">
        <v>77943.257555664997</v>
      </c>
      <c r="K22" s="230">
        <v>371.16</v>
      </c>
    </row>
    <row r="23" spans="1:11" x14ac:dyDescent="0.3">
      <c r="A23" s="217" t="s">
        <v>23</v>
      </c>
      <c r="B23" s="227">
        <v>54017.35</v>
      </c>
      <c r="C23" s="228">
        <f t="shared" si="0"/>
        <v>4501.4458333333332</v>
      </c>
      <c r="D23" s="227">
        <v>3641.24</v>
      </c>
      <c r="E23" s="227">
        <v>2873.72</v>
      </c>
      <c r="F23" s="227">
        <v>17465.558489999999</v>
      </c>
      <c r="G23" s="227">
        <v>337.07416823499995</v>
      </c>
      <c r="H23" s="227">
        <v>793.94</v>
      </c>
      <c r="I23" s="227">
        <v>1241.1000000000001</v>
      </c>
      <c r="J23" s="229">
        <v>80369.982658235007</v>
      </c>
      <c r="K23" s="230">
        <v>382.71</v>
      </c>
    </row>
    <row r="24" spans="1:11" x14ac:dyDescent="0.3">
      <c r="A24" s="217" t="s">
        <v>24</v>
      </c>
      <c r="B24" s="227">
        <v>55690.75</v>
      </c>
      <c r="C24" s="228">
        <f t="shared" si="0"/>
        <v>4640.895833333333</v>
      </c>
      <c r="D24" s="227">
        <v>3754.04</v>
      </c>
      <c r="E24" s="227">
        <v>2962.75</v>
      </c>
      <c r="F24" s="227">
        <v>18006.624499999998</v>
      </c>
      <c r="G24" s="227">
        <v>347.51638649</v>
      </c>
      <c r="H24" s="227">
        <v>793.94</v>
      </c>
      <c r="I24" s="227">
        <v>1241.1000000000001</v>
      </c>
      <c r="J24" s="229">
        <v>82796.720886490002</v>
      </c>
      <c r="K24" s="230">
        <v>394.27</v>
      </c>
    </row>
    <row r="25" spans="1:11" x14ac:dyDescent="0.3">
      <c r="A25" s="217" t="s">
        <v>25</v>
      </c>
      <c r="B25" s="227">
        <v>56109.1</v>
      </c>
      <c r="C25" s="228">
        <f t="shared" si="0"/>
        <v>4675.7583333333332</v>
      </c>
      <c r="D25" s="227">
        <v>3782.24</v>
      </c>
      <c r="E25" s="227">
        <v>2985</v>
      </c>
      <c r="F25" s="227">
        <v>18141.8887</v>
      </c>
      <c r="G25" s="227">
        <v>350.12689928999998</v>
      </c>
      <c r="H25" s="227">
        <v>793.94</v>
      </c>
      <c r="I25" s="227">
        <v>1241.1000000000001</v>
      </c>
      <c r="J25" s="229">
        <v>83403.395599290001</v>
      </c>
      <c r="K25" s="230">
        <v>397.16</v>
      </c>
    </row>
    <row r="26" spans="1:11" x14ac:dyDescent="0.3">
      <c r="A26" s="217" t="s">
        <v>26</v>
      </c>
      <c r="B26" s="227">
        <v>58200.85</v>
      </c>
      <c r="C26" s="228">
        <f t="shared" si="0"/>
        <v>4850.0708333333332</v>
      </c>
      <c r="D26" s="227">
        <v>3923.25</v>
      </c>
      <c r="E26" s="227">
        <v>3096.29</v>
      </c>
      <c r="F26" s="227">
        <v>18818.221979999998</v>
      </c>
      <c r="G26" s="227">
        <v>363.17974171499998</v>
      </c>
      <c r="H26" s="227">
        <v>793.94</v>
      </c>
      <c r="I26" s="227">
        <v>1241.1000000000001</v>
      </c>
      <c r="J26" s="229">
        <v>86436.831721715003</v>
      </c>
      <c r="K26" s="230">
        <v>411.6</v>
      </c>
    </row>
    <row r="27" spans="1:11" x14ac:dyDescent="0.3">
      <c r="A27" s="217" t="s">
        <v>27</v>
      </c>
      <c r="B27" s="227">
        <v>60710.95</v>
      </c>
      <c r="C27" s="228">
        <f t="shared" si="0"/>
        <v>5059.2458333333334</v>
      </c>
      <c r="D27" s="227">
        <v>4092.45</v>
      </c>
      <c r="E27" s="227">
        <v>3229.82</v>
      </c>
      <c r="F27" s="227">
        <v>19629.81639</v>
      </c>
      <c r="G27" s="227">
        <v>378.84298557</v>
      </c>
      <c r="H27" s="227">
        <v>793.94</v>
      </c>
      <c r="I27" s="227">
        <v>1241.1000000000001</v>
      </c>
      <c r="J27" s="229">
        <v>90076.919375569996</v>
      </c>
      <c r="K27" s="230">
        <v>428.94</v>
      </c>
    </row>
    <row r="28" spans="1:11" x14ac:dyDescent="0.3">
      <c r="A28" s="217" t="s">
        <v>28</v>
      </c>
      <c r="B28" s="227">
        <v>63221.05</v>
      </c>
      <c r="C28" s="228">
        <f t="shared" si="0"/>
        <v>5268.4208333333336</v>
      </c>
      <c r="D28" s="227">
        <v>4261.6499999999996</v>
      </c>
      <c r="E28" s="227">
        <v>3363.36</v>
      </c>
      <c r="F28" s="227">
        <v>20441.41387</v>
      </c>
      <c r="G28" s="227">
        <v>394.50628510999996</v>
      </c>
      <c r="H28" s="227">
        <v>793.94</v>
      </c>
      <c r="I28" s="227">
        <v>1241.1000000000001</v>
      </c>
      <c r="J28" s="229">
        <v>93717.020155110004</v>
      </c>
      <c r="K28" s="230">
        <v>446.27</v>
      </c>
    </row>
    <row r="29" spans="1:11" x14ac:dyDescent="0.3">
      <c r="A29" s="217" t="s">
        <v>29</v>
      </c>
      <c r="B29" s="227">
        <v>65731.149999999994</v>
      </c>
      <c r="C29" s="228">
        <f t="shared" si="0"/>
        <v>5477.5958333333328</v>
      </c>
      <c r="D29" s="227">
        <v>4430.8500000000004</v>
      </c>
      <c r="E29" s="227">
        <v>3496.9</v>
      </c>
      <c r="F29" s="227">
        <v>21253.011349999997</v>
      </c>
      <c r="G29" s="227">
        <v>410.16958464999993</v>
      </c>
      <c r="H29" s="227">
        <v>793.94</v>
      </c>
      <c r="I29" s="227">
        <v>1241.1000000000001</v>
      </c>
      <c r="J29" s="229">
        <v>97357.120934649996</v>
      </c>
      <c r="K29" s="230">
        <v>463.61</v>
      </c>
    </row>
    <row r="30" spans="1:11" ht="15" thickBot="1" x14ac:dyDescent="0.35">
      <c r="A30" s="218" t="s">
        <v>30</v>
      </c>
      <c r="B30" s="231">
        <v>68241.25</v>
      </c>
      <c r="C30" s="232">
        <f t="shared" si="0"/>
        <v>5686.770833333333</v>
      </c>
      <c r="D30" s="231">
        <v>4600.0600000000004</v>
      </c>
      <c r="E30" s="231">
        <v>3630.43</v>
      </c>
      <c r="F30" s="231">
        <v>22064.605759999999</v>
      </c>
      <c r="G30" s="231">
        <v>425.8328841899999</v>
      </c>
      <c r="H30" s="231">
        <v>793.94</v>
      </c>
      <c r="I30" s="231">
        <v>1241.1000000000001</v>
      </c>
      <c r="J30" s="233">
        <v>100997.21864419</v>
      </c>
      <c r="K30" s="234">
        <v>480.94</v>
      </c>
    </row>
  </sheetData>
  <sheetProtection algorithmName="SHA-512" hashValue="wW7ikD0blfZnXMe74Sm0/K0N/GJXwo2MRykpb4J9k1c6g5Qk/1pte3NJfuJkwS7cMxmep9kCCSRwlhJCNf1PeA==" saltValue="MY0oQpSZNBkacat8/WKtdg==" spinCount="100000" sheet="1" objects="1" scenarios="1"/>
  <pageMargins left="0.23622047244094491" right="0.19685039370078741" top="0.55118110236220474" bottom="0.59055118110236227" header="0.15748031496062992" footer="0.15748031496062992"/>
  <pageSetup paperSize="9" scale="99" orientation="landscape" r:id="rId1"/>
  <headerFooter alignWithMargins="0">
    <oddHeader>&amp;L&amp;"Arial,Vet"Aanvraag cofinanciering projecten Platteland Plus</oddHeader>
    <oddFooter>&amp;LVersie 3.0&amp;R&amp;N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pageSetUpPr fitToPage="1"/>
  </sheetPr>
  <dimension ref="A1:M79"/>
  <sheetViews>
    <sheetView zoomScaleNormal="100" workbookViewId="0"/>
  </sheetViews>
  <sheetFormatPr defaultRowHeight="14.4" x14ac:dyDescent="0.3"/>
  <cols>
    <col min="2" max="2" width="17" bestFit="1" customWidth="1"/>
    <col min="3" max="3" width="16.6640625" bestFit="1" customWidth="1"/>
    <col min="4" max="4" width="17.44140625" bestFit="1" customWidth="1"/>
    <col min="5" max="5" width="14.6640625" bestFit="1" customWidth="1"/>
    <col min="6" max="6" width="17.44140625" bestFit="1" customWidth="1"/>
    <col min="7" max="7" width="13.109375" bestFit="1" customWidth="1"/>
    <col min="8" max="8" width="17.44140625" bestFit="1" customWidth="1"/>
    <col min="9" max="9" width="16.6640625" bestFit="1" customWidth="1"/>
    <col min="10" max="10" width="17.44140625" bestFit="1" customWidth="1"/>
    <col min="11" max="11" width="16.6640625" bestFit="1" customWidth="1"/>
    <col min="12" max="12" width="17.44140625" bestFit="1" customWidth="1"/>
    <col min="13" max="13" width="16.6640625" bestFit="1" customWidth="1"/>
  </cols>
  <sheetData>
    <row r="1" spans="1:13" ht="15.75" thickBot="1" x14ac:dyDescent="0.3">
      <c r="A1" s="110"/>
      <c r="B1" s="110"/>
      <c r="C1" s="110"/>
      <c r="D1" s="110"/>
      <c r="E1" s="110"/>
      <c r="F1" s="110"/>
      <c r="G1" s="110"/>
      <c r="H1" s="110"/>
      <c r="I1" s="110"/>
      <c r="J1" s="110"/>
      <c r="K1" s="110"/>
      <c r="L1" s="110"/>
      <c r="M1" s="110"/>
    </row>
    <row r="2" spans="1:13" ht="15" x14ac:dyDescent="0.25">
      <c r="A2" s="111"/>
      <c r="B2" s="251" t="str">
        <f>' facturen - kosten'!K2</f>
        <v>………………………………………………………..</v>
      </c>
      <c r="C2" s="252"/>
      <c r="D2" s="251" t="str">
        <f>' facturen - kosten'!K3</f>
        <v>…………………………………………..</v>
      </c>
      <c r="E2" s="252"/>
      <c r="F2" s="251" t="str">
        <f>' facturen - kosten'!K4</f>
        <v>…………………………………………..</v>
      </c>
      <c r="G2" s="252"/>
      <c r="H2" s="251" t="str">
        <f>' facturen - kosten'!K5</f>
        <v>…………………………………………</v>
      </c>
      <c r="I2" s="252"/>
      <c r="J2" s="251" t="str">
        <f>' facturen - kosten'!K6</f>
        <v>……………………………………….</v>
      </c>
      <c r="K2" s="252"/>
      <c r="L2" s="251" t="str">
        <f>' facturen - kosten'!K7</f>
        <v>……………………………………….</v>
      </c>
      <c r="M2" s="252"/>
    </row>
    <row r="3" spans="1:13" ht="15" x14ac:dyDescent="0.25">
      <c r="A3" s="112" t="s">
        <v>105</v>
      </c>
      <c r="B3" s="113">
        <f>(IF(' facturen - kosten'!J12=$B$2,' facturen - kosten'!H12,0))</f>
        <v>0</v>
      </c>
      <c r="C3" s="114" t="b">
        <f>IF(B3&gt;0,' facturen - kosten'!I12,FALSE )</f>
        <v>0</v>
      </c>
      <c r="D3" s="113">
        <f>(IF(' facturen - kosten'!J12=$D$2,' facturen - kosten'!H12,0))</f>
        <v>0</v>
      </c>
      <c r="E3" s="114" t="b">
        <f>IF(D3&gt;0,' facturen - kosten'!I12,FALSE )</f>
        <v>0</v>
      </c>
      <c r="F3" s="113">
        <f>(IF(' facturen - kosten'!J12=$F$2,' facturen - kosten'!H12,0))</f>
        <v>0</v>
      </c>
      <c r="G3" s="114" t="b">
        <f>IF(F3&gt;0,' facturen - kosten'!I12,FALSE )</f>
        <v>0</v>
      </c>
      <c r="H3" s="113">
        <f>(IF(' facturen - kosten'!J12=$H$2,' facturen - kosten'!H12,0))</f>
        <v>0</v>
      </c>
      <c r="I3" s="114" t="b">
        <f>IF(H3&gt;0,' facturen - kosten'!I12,FALSE )</f>
        <v>0</v>
      </c>
      <c r="J3" s="113">
        <f>(IF(' facturen - kosten'!J12=$J$2,' facturen - kosten'!H12,0))</f>
        <v>0</v>
      </c>
      <c r="K3" s="114" t="b">
        <f>IF(J3&gt;0,' facturen - kosten'!I12,FALSE )</f>
        <v>0</v>
      </c>
      <c r="L3" s="113">
        <f>(IF(' facturen - kosten'!J12=$L$2,' facturen - kosten'!H12,0))</f>
        <v>0</v>
      </c>
      <c r="M3" s="114" t="b">
        <f>IF(L3&gt;0,' facturen - kosten'!I12,FALSE )</f>
        <v>0</v>
      </c>
    </row>
    <row r="4" spans="1:13" ht="15" x14ac:dyDescent="0.25">
      <c r="A4" s="112" t="s">
        <v>106</v>
      </c>
      <c r="B4" s="113">
        <f>(IF(' facturen - kosten'!J13=$B$2,' facturen - kosten'!H13,0))</f>
        <v>0</v>
      </c>
      <c r="C4" s="114" t="b">
        <f>IF(B4&gt;0,' facturen - kosten'!I13,FALSE )</f>
        <v>0</v>
      </c>
      <c r="D4" s="113">
        <f>(IF(' facturen - kosten'!J13=$D$2,' facturen - kosten'!H13,0))</f>
        <v>0</v>
      </c>
      <c r="E4" s="114" t="b">
        <f>IF(D4&gt;0,' facturen - kosten'!I13,FALSE )</f>
        <v>0</v>
      </c>
      <c r="F4" s="113">
        <f>(IF(' facturen - kosten'!J13=$F$2,' facturen - kosten'!H13,0))</f>
        <v>0</v>
      </c>
      <c r="G4" s="114" t="b">
        <f>IF(F4&gt;0,' facturen - kosten'!I13,FALSE )</f>
        <v>0</v>
      </c>
      <c r="H4" s="113">
        <f>(IF(' facturen - kosten'!J13=$H$2,' facturen - kosten'!H13,0))</f>
        <v>0</v>
      </c>
      <c r="I4" s="114" t="b">
        <f>IF(H4&gt;0,' facturen - kosten'!I13,FALSE )</f>
        <v>0</v>
      </c>
      <c r="J4" s="113">
        <f>(IF(' facturen - kosten'!J13=$J$2,' facturen - kosten'!H13,0))</f>
        <v>0</v>
      </c>
      <c r="K4" s="114" t="b">
        <f>IF(J4&gt;0,' facturen - kosten'!I13,FALSE )</f>
        <v>0</v>
      </c>
      <c r="L4" s="113">
        <f>(IF(' facturen - kosten'!J13=$L$2,' facturen - kosten'!H13,0))</f>
        <v>0</v>
      </c>
      <c r="M4" s="114" t="b">
        <f>IF(L4&gt;0,' facturen - kosten'!I13,FALSE )</f>
        <v>0</v>
      </c>
    </row>
    <row r="5" spans="1:13" ht="15" x14ac:dyDescent="0.25">
      <c r="A5" s="112" t="s">
        <v>107</v>
      </c>
      <c r="B5" s="113">
        <f>(IF(' facturen - kosten'!J14=$B$2,' facturen - kosten'!H14,0))</f>
        <v>0</v>
      </c>
      <c r="C5" s="114" t="b">
        <f>IF(B5&gt;0,' facturen - kosten'!I14,FALSE )</f>
        <v>0</v>
      </c>
      <c r="D5" s="113">
        <f>(IF(' facturen - kosten'!J14=$D$2,' facturen - kosten'!H14,0))</f>
        <v>0</v>
      </c>
      <c r="E5" s="114" t="b">
        <f>IF(D5&gt;0,' facturen - kosten'!I14,FALSE )</f>
        <v>0</v>
      </c>
      <c r="F5" s="113">
        <f>(IF(' facturen - kosten'!J14=$F$2,' facturen - kosten'!H14,0))</f>
        <v>0</v>
      </c>
      <c r="G5" s="114" t="b">
        <f>IF(F5&gt;0,' facturen - kosten'!I14,FALSE )</f>
        <v>0</v>
      </c>
      <c r="H5" s="113">
        <f>(IF(' facturen - kosten'!J14=$H$2,' facturen - kosten'!H14,0))</f>
        <v>0</v>
      </c>
      <c r="I5" s="114" t="b">
        <f>IF(H5&gt;0,' facturen - kosten'!I14,FALSE )</f>
        <v>0</v>
      </c>
      <c r="J5" s="113">
        <f>(IF(' facturen - kosten'!J14=$J$2,' facturen - kosten'!H14,0))</f>
        <v>0</v>
      </c>
      <c r="K5" s="114" t="b">
        <f>IF(J5&gt;0,' facturen - kosten'!I14,FALSE )</f>
        <v>0</v>
      </c>
      <c r="L5" s="113">
        <f>(IF(' facturen - kosten'!J14=$L$2,' facturen - kosten'!H14,0))</f>
        <v>0</v>
      </c>
      <c r="M5" s="114" t="b">
        <f>IF(L5&gt;0,' facturen - kosten'!I14,FALSE )</f>
        <v>0</v>
      </c>
    </row>
    <row r="6" spans="1:13" ht="15" x14ac:dyDescent="0.25">
      <c r="A6" s="112" t="s">
        <v>108</v>
      </c>
      <c r="B6" s="113">
        <f>(IF(' facturen - kosten'!J15=$B$2,' facturen - kosten'!H15,0))</f>
        <v>0</v>
      </c>
      <c r="C6" s="114" t="b">
        <f>IF(B6&gt;0,' facturen - kosten'!I15,FALSE )</f>
        <v>0</v>
      </c>
      <c r="D6" s="113">
        <f>(IF(' facturen - kosten'!J15=$D$2,' facturen - kosten'!H15,0))</f>
        <v>0</v>
      </c>
      <c r="E6" s="114" t="b">
        <f>IF(D6&gt;0,' facturen - kosten'!I15,FALSE )</f>
        <v>0</v>
      </c>
      <c r="F6" s="113">
        <f>(IF(' facturen - kosten'!J15=$F$2,' facturen - kosten'!H15,0))</f>
        <v>0</v>
      </c>
      <c r="G6" s="114" t="b">
        <f>IF(F6&gt;0,' facturen - kosten'!I15,FALSE )</f>
        <v>0</v>
      </c>
      <c r="H6" s="113">
        <f>(IF(' facturen - kosten'!J15=$H$2,' facturen - kosten'!H15,0))</f>
        <v>0</v>
      </c>
      <c r="I6" s="114" t="b">
        <f>IF(H6&gt;0,' facturen - kosten'!I15,FALSE )</f>
        <v>0</v>
      </c>
      <c r="J6" s="113">
        <f>(IF(' facturen - kosten'!J15=$J$2,' facturen - kosten'!H15,0))</f>
        <v>0</v>
      </c>
      <c r="K6" s="114" t="b">
        <f>IF(J6&gt;0,' facturen - kosten'!I15,FALSE )</f>
        <v>0</v>
      </c>
      <c r="L6" s="113">
        <f>(IF(' facturen - kosten'!J15=$L$2,' facturen - kosten'!H15,0))</f>
        <v>0</v>
      </c>
      <c r="M6" s="114" t="b">
        <f>IF(L6&gt;0,' facturen - kosten'!I15,FALSE )</f>
        <v>0</v>
      </c>
    </row>
    <row r="7" spans="1:13" ht="15" x14ac:dyDescent="0.25">
      <c r="A7" s="112" t="s">
        <v>109</v>
      </c>
      <c r="B7" s="113">
        <f>(IF(' facturen - kosten'!J16=$B$2,' facturen - kosten'!H16,0))</f>
        <v>0</v>
      </c>
      <c r="C7" s="114" t="b">
        <f>IF(B7&gt;0,' facturen - kosten'!I16,FALSE )</f>
        <v>0</v>
      </c>
      <c r="D7" s="113">
        <f>(IF(' facturen - kosten'!J16=$D$2,' facturen - kosten'!H16,0))</f>
        <v>0</v>
      </c>
      <c r="E7" s="114" t="b">
        <f>IF(D7&gt;0,' facturen - kosten'!I16,FALSE )</f>
        <v>0</v>
      </c>
      <c r="F7" s="113">
        <f>(IF(' facturen - kosten'!J16=$F$2,' facturen - kosten'!H16,0))</f>
        <v>0</v>
      </c>
      <c r="G7" s="114" t="b">
        <f>IF(F7&gt;0,' facturen - kosten'!I16,FALSE )</f>
        <v>0</v>
      </c>
      <c r="H7" s="113">
        <f>(IF(' facturen - kosten'!J16=$H$2,' facturen - kosten'!H16,0))</f>
        <v>0</v>
      </c>
      <c r="I7" s="114" t="b">
        <f>IF(H7&gt;0,' facturen - kosten'!I16,FALSE )</f>
        <v>0</v>
      </c>
      <c r="J7" s="113">
        <f>(IF(' facturen - kosten'!J16=$J$2,' facturen - kosten'!H16,0))</f>
        <v>0</v>
      </c>
      <c r="K7" s="114" t="b">
        <f>IF(J7&gt;0,' facturen - kosten'!I16,FALSE )</f>
        <v>0</v>
      </c>
      <c r="L7" s="113">
        <f>(IF(' facturen - kosten'!J16=$L$2,' facturen - kosten'!H16,0))</f>
        <v>0</v>
      </c>
      <c r="M7" s="114" t="b">
        <f>IF(L7&gt;0,' facturen - kosten'!I16,FALSE )</f>
        <v>0</v>
      </c>
    </row>
    <row r="8" spans="1:13" ht="15" x14ac:dyDescent="0.25">
      <c r="A8" s="112" t="s">
        <v>110</v>
      </c>
      <c r="B8" s="113">
        <f>(IF(' facturen - kosten'!J17=$B$2,' facturen - kosten'!H17,0))</f>
        <v>0</v>
      </c>
      <c r="C8" s="114" t="b">
        <f>IF(B8&gt;0,' facturen - kosten'!I17,FALSE )</f>
        <v>0</v>
      </c>
      <c r="D8" s="113">
        <f>(IF(' facturen - kosten'!J17=$D$2,' facturen - kosten'!H17,0))</f>
        <v>0</v>
      </c>
      <c r="E8" s="114" t="b">
        <f>IF(D8&gt;0,' facturen - kosten'!I17,FALSE )</f>
        <v>0</v>
      </c>
      <c r="F8" s="113">
        <f>(IF(' facturen - kosten'!J17=$F$2,' facturen - kosten'!H17,0))</f>
        <v>0</v>
      </c>
      <c r="G8" s="114" t="b">
        <f>IF(F8&gt;0,' facturen - kosten'!I17,FALSE )</f>
        <v>0</v>
      </c>
      <c r="H8" s="113">
        <f>(IF(' facturen - kosten'!J17=$H$2,' facturen - kosten'!H17,0))</f>
        <v>0</v>
      </c>
      <c r="I8" s="114" t="b">
        <f>IF(H8&gt;0,' facturen - kosten'!I17,FALSE )</f>
        <v>0</v>
      </c>
      <c r="J8" s="113">
        <f>(IF(' facturen - kosten'!J17=$J$2,' facturen - kosten'!H17,0))</f>
        <v>0</v>
      </c>
      <c r="K8" s="114" t="b">
        <f>IF(J8&gt;0,' facturen - kosten'!I17,FALSE )</f>
        <v>0</v>
      </c>
      <c r="L8" s="113">
        <f>(IF(' facturen - kosten'!J17=$L$2,' facturen - kosten'!H17,0))</f>
        <v>0</v>
      </c>
      <c r="M8" s="114" t="b">
        <f>IF(L8&gt;0,' facturen - kosten'!I17,FALSE )</f>
        <v>0</v>
      </c>
    </row>
    <row r="9" spans="1:13" ht="15" x14ac:dyDescent="0.25">
      <c r="A9" s="112" t="s">
        <v>111</v>
      </c>
      <c r="B9" s="113">
        <f>(IF(' facturen - kosten'!J18=$B$2,' facturen - kosten'!H18,0))</f>
        <v>0</v>
      </c>
      <c r="C9" s="114" t="b">
        <f>IF(B9&gt;0,' facturen - kosten'!I18,FALSE )</f>
        <v>0</v>
      </c>
      <c r="D9" s="113">
        <f>(IF(' facturen - kosten'!J18=$D$2,' facturen - kosten'!H18,0))</f>
        <v>0</v>
      </c>
      <c r="E9" s="114" t="b">
        <f>IF(D9&gt;0,' facturen - kosten'!I18,FALSE )</f>
        <v>0</v>
      </c>
      <c r="F9" s="113">
        <f>(IF(' facturen - kosten'!J18=$F$2,' facturen - kosten'!H18,0))</f>
        <v>0</v>
      </c>
      <c r="G9" s="114" t="b">
        <f>IF(F9&gt;0,' facturen - kosten'!I18,FALSE )</f>
        <v>0</v>
      </c>
      <c r="H9" s="113">
        <f>(IF(' facturen - kosten'!J18=$H$2,' facturen - kosten'!H18,0))</f>
        <v>0</v>
      </c>
      <c r="I9" s="114" t="b">
        <f>IF(H9&gt;0,' facturen - kosten'!I18,FALSE )</f>
        <v>0</v>
      </c>
      <c r="J9" s="113">
        <f>(IF(' facturen - kosten'!J18=$J$2,' facturen - kosten'!H18,0))</f>
        <v>0</v>
      </c>
      <c r="K9" s="114" t="b">
        <f>IF(J9&gt;0,' facturen - kosten'!I18,FALSE )</f>
        <v>0</v>
      </c>
      <c r="L9" s="113">
        <f>(IF(' facturen - kosten'!J18=$L$2,' facturen - kosten'!H18,0))</f>
        <v>0</v>
      </c>
      <c r="M9" s="114" t="b">
        <f>IF(L9&gt;0,' facturen - kosten'!I18,FALSE )</f>
        <v>0</v>
      </c>
    </row>
    <row r="10" spans="1:13" ht="15" x14ac:dyDescent="0.25">
      <c r="A10" s="112" t="s">
        <v>112</v>
      </c>
      <c r="B10" s="113">
        <f>(IF(' facturen - kosten'!J19=$B$2,' facturen - kosten'!H19,0))</f>
        <v>0</v>
      </c>
      <c r="C10" s="114" t="b">
        <f>IF(B10&gt;0,' facturen - kosten'!I19,FALSE )</f>
        <v>0</v>
      </c>
      <c r="D10" s="113">
        <f>(IF(' facturen - kosten'!J19=$D$2,' facturen - kosten'!H19,0))</f>
        <v>0</v>
      </c>
      <c r="E10" s="114" t="b">
        <f>IF(D10&gt;0,' facturen - kosten'!I19,FALSE )</f>
        <v>0</v>
      </c>
      <c r="F10" s="113">
        <f>(IF(' facturen - kosten'!J19=$F$2,' facturen - kosten'!H19,0))</f>
        <v>0</v>
      </c>
      <c r="G10" s="114" t="b">
        <f>IF(F10&gt;0,' facturen - kosten'!I19,FALSE )</f>
        <v>0</v>
      </c>
      <c r="H10" s="113">
        <f>(IF(' facturen - kosten'!J19=$H$2,' facturen - kosten'!H19,0))</f>
        <v>0</v>
      </c>
      <c r="I10" s="114" t="b">
        <f>IF(H10&gt;0,' facturen - kosten'!I19,FALSE )</f>
        <v>0</v>
      </c>
      <c r="J10" s="113">
        <f>(IF(' facturen - kosten'!J19=$J$2,' facturen - kosten'!H19,0))</f>
        <v>0</v>
      </c>
      <c r="K10" s="114" t="b">
        <f>IF(J10&gt;0,' facturen - kosten'!I19,FALSE )</f>
        <v>0</v>
      </c>
      <c r="L10" s="113">
        <f>(IF(' facturen - kosten'!J19=$L$2,' facturen - kosten'!H19,0))</f>
        <v>0</v>
      </c>
      <c r="M10" s="114" t="b">
        <f>IF(L10&gt;0,' facturen - kosten'!I19,FALSE )</f>
        <v>0</v>
      </c>
    </row>
    <row r="11" spans="1:13" ht="15" x14ac:dyDescent="0.25">
      <c r="A11" s="112" t="s">
        <v>113</v>
      </c>
      <c r="B11" s="113">
        <f>(IF(' facturen - kosten'!J20=$B$2,' facturen - kosten'!H20,0))</f>
        <v>0</v>
      </c>
      <c r="C11" s="114" t="b">
        <f>IF(B11&gt;0,' facturen - kosten'!I20,FALSE )</f>
        <v>0</v>
      </c>
      <c r="D11" s="113">
        <f>(IF(' facturen - kosten'!J20=$D$2,' facturen - kosten'!H20,0))</f>
        <v>0</v>
      </c>
      <c r="E11" s="114" t="b">
        <f>IF(D11&gt;0,' facturen - kosten'!I20,FALSE )</f>
        <v>0</v>
      </c>
      <c r="F11" s="113">
        <f>(IF(' facturen - kosten'!J20=$F$2,' facturen - kosten'!H20,0))</f>
        <v>0</v>
      </c>
      <c r="G11" s="114" t="b">
        <f>IF(F11&gt;0,' facturen - kosten'!I20,FALSE )</f>
        <v>0</v>
      </c>
      <c r="H11" s="113">
        <f>(IF(' facturen - kosten'!J20=$H$2,' facturen - kosten'!H20,0))</f>
        <v>0</v>
      </c>
      <c r="I11" s="114" t="b">
        <f>IF(H11&gt;0,' facturen - kosten'!I20,FALSE )</f>
        <v>0</v>
      </c>
      <c r="J11" s="113">
        <f>(IF(' facturen - kosten'!J20=$J$2,' facturen - kosten'!H20,0))</f>
        <v>0</v>
      </c>
      <c r="K11" s="114" t="b">
        <f>IF(J11&gt;0,' facturen - kosten'!I20,FALSE )</f>
        <v>0</v>
      </c>
      <c r="L11" s="113">
        <f>(IF(' facturen - kosten'!J20=$L$2,' facturen - kosten'!H20,0))</f>
        <v>0</v>
      </c>
      <c r="M11" s="114" t="b">
        <f>IF(L11&gt;0,' facturen - kosten'!I20,FALSE )</f>
        <v>0</v>
      </c>
    </row>
    <row r="12" spans="1:13" ht="15" x14ac:dyDescent="0.25">
      <c r="A12" s="112" t="s">
        <v>114</v>
      </c>
      <c r="B12" s="113">
        <f>(IF(' facturen - kosten'!J21=$B$2,' facturen - kosten'!H21,0))</f>
        <v>0</v>
      </c>
      <c r="C12" s="114" t="b">
        <f>IF(B12&gt;0,' facturen - kosten'!I21,FALSE )</f>
        <v>0</v>
      </c>
      <c r="D12" s="113">
        <f>(IF(' facturen - kosten'!J21=$D$2,' facturen - kosten'!H21,0))</f>
        <v>0</v>
      </c>
      <c r="E12" s="114" t="b">
        <f>IF(D12&gt;0,' facturen - kosten'!I21,FALSE )</f>
        <v>0</v>
      </c>
      <c r="F12" s="113">
        <f>(IF(' facturen - kosten'!J21=$F$2,' facturen - kosten'!H21,0))</f>
        <v>0</v>
      </c>
      <c r="G12" s="114" t="b">
        <f>IF(F12&gt;0,' facturen - kosten'!I21,FALSE )</f>
        <v>0</v>
      </c>
      <c r="H12" s="113">
        <f>(IF(' facturen - kosten'!J21=$H$2,' facturen - kosten'!H21,0))</f>
        <v>0</v>
      </c>
      <c r="I12" s="114" t="b">
        <f>IF(H12&gt;0,' facturen - kosten'!I21,FALSE )</f>
        <v>0</v>
      </c>
      <c r="J12" s="113">
        <f>(IF(' facturen - kosten'!J21=$J$2,' facturen - kosten'!H21,0))</f>
        <v>0</v>
      </c>
      <c r="K12" s="114" t="b">
        <f>IF(J12&gt;0,' facturen - kosten'!I21,FALSE )</f>
        <v>0</v>
      </c>
      <c r="L12" s="113">
        <f>(IF(' facturen - kosten'!J21=$L$2,' facturen - kosten'!H21,0))</f>
        <v>0</v>
      </c>
      <c r="M12" s="114" t="b">
        <f>IF(L12&gt;0,' facturen - kosten'!I21,FALSE )</f>
        <v>0</v>
      </c>
    </row>
    <row r="13" spans="1:13" ht="15" x14ac:dyDescent="0.25">
      <c r="A13" s="112" t="s">
        <v>115</v>
      </c>
      <c r="B13" s="113">
        <f>(IF(' facturen - kosten'!J22=$B$2,' facturen - kosten'!H22,0))</f>
        <v>0</v>
      </c>
      <c r="C13" s="114" t="b">
        <f>IF(B13&gt;0,' facturen - kosten'!I22,FALSE )</f>
        <v>0</v>
      </c>
      <c r="D13" s="113">
        <f>(IF(' facturen - kosten'!J22=$D$2,' facturen - kosten'!H22,0))</f>
        <v>0</v>
      </c>
      <c r="E13" s="114" t="b">
        <f>IF(D13&gt;0,' facturen - kosten'!I22,FALSE )</f>
        <v>0</v>
      </c>
      <c r="F13" s="113">
        <f>(IF(' facturen - kosten'!J22=$F$2,' facturen - kosten'!H22,0))</f>
        <v>0</v>
      </c>
      <c r="G13" s="114" t="b">
        <f>IF(F13&gt;0,' facturen - kosten'!I22,FALSE )</f>
        <v>0</v>
      </c>
      <c r="H13" s="113">
        <f>(IF(' facturen - kosten'!J22=$H$2,' facturen - kosten'!H22,0))</f>
        <v>0</v>
      </c>
      <c r="I13" s="114" t="b">
        <f>IF(H13&gt;0,' facturen - kosten'!I22,FALSE )</f>
        <v>0</v>
      </c>
      <c r="J13" s="113">
        <f>(IF(' facturen - kosten'!J22=$J$2,' facturen - kosten'!H22,0))</f>
        <v>0</v>
      </c>
      <c r="K13" s="114" t="b">
        <f>IF(J13&gt;0,' facturen - kosten'!I22,FALSE )</f>
        <v>0</v>
      </c>
      <c r="L13" s="113">
        <f>(IF(' facturen - kosten'!J22=$L$2,' facturen - kosten'!H22,0))</f>
        <v>0</v>
      </c>
      <c r="M13" s="114" t="b">
        <f>IF(L13&gt;0,' facturen - kosten'!I22,FALSE )</f>
        <v>0</v>
      </c>
    </row>
    <row r="14" spans="1:13" ht="15" x14ac:dyDescent="0.25">
      <c r="A14" s="112" t="s">
        <v>116</v>
      </c>
      <c r="B14" s="113">
        <f>(IF(' facturen - kosten'!J23=$B$2,' facturen - kosten'!H23,0))</f>
        <v>0</v>
      </c>
      <c r="C14" s="114" t="b">
        <f>IF(B14&gt;0,' facturen - kosten'!I23,FALSE )</f>
        <v>0</v>
      </c>
      <c r="D14" s="113">
        <f>(IF(' facturen - kosten'!J23=$D$2,' facturen - kosten'!H23,0))</f>
        <v>0</v>
      </c>
      <c r="E14" s="114" t="b">
        <f>IF(D14&gt;0,' facturen - kosten'!I23,FALSE )</f>
        <v>0</v>
      </c>
      <c r="F14" s="113">
        <f>(IF(' facturen - kosten'!J23=$F$2,' facturen - kosten'!H23,0))</f>
        <v>0</v>
      </c>
      <c r="G14" s="114" t="b">
        <f>IF(F14&gt;0,' facturen - kosten'!I23,FALSE )</f>
        <v>0</v>
      </c>
      <c r="H14" s="113">
        <f>(IF(' facturen - kosten'!J23=$H$2,' facturen - kosten'!H23,0))</f>
        <v>0</v>
      </c>
      <c r="I14" s="114" t="b">
        <f>IF(H14&gt;0,' facturen - kosten'!I23,FALSE )</f>
        <v>0</v>
      </c>
      <c r="J14" s="113">
        <f>(IF(' facturen - kosten'!J23=$J$2,' facturen - kosten'!H23,0))</f>
        <v>0</v>
      </c>
      <c r="K14" s="114" t="b">
        <f>IF(J14&gt;0,' facturen - kosten'!I23,FALSE )</f>
        <v>0</v>
      </c>
      <c r="L14" s="113">
        <f>(IF(' facturen - kosten'!J23=$L$2,' facturen - kosten'!H23,0))</f>
        <v>0</v>
      </c>
      <c r="M14" s="114" t="b">
        <f>IF(L14&gt;0,' facturen - kosten'!I23,FALSE )</f>
        <v>0</v>
      </c>
    </row>
    <row r="15" spans="1:13" ht="15" x14ac:dyDescent="0.25">
      <c r="A15" s="112" t="s">
        <v>117</v>
      </c>
      <c r="B15" s="113">
        <f>(IF(' facturen - kosten'!J24=$B$2,' facturen - kosten'!H24,0))</f>
        <v>0</v>
      </c>
      <c r="C15" s="114" t="b">
        <f>IF(B15&gt;0,' facturen - kosten'!I24,FALSE )</f>
        <v>0</v>
      </c>
      <c r="D15" s="113">
        <f>(IF(' facturen - kosten'!J24=$D$2,' facturen - kosten'!H24,0))</f>
        <v>0</v>
      </c>
      <c r="E15" s="114" t="b">
        <f>IF(D15&gt;0,' facturen - kosten'!I24,FALSE )</f>
        <v>0</v>
      </c>
      <c r="F15" s="113">
        <f>(IF(' facturen - kosten'!J24=$F$2,' facturen - kosten'!H24,0))</f>
        <v>0</v>
      </c>
      <c r="G15" s="114" t="b">
        <f>IF(F15&gt;0,' facturen - kosten'!I24,FALSE )</f>
        <v>0</v>
      </c>
      <c r="H15" s="113">
        <f>(IF(' facturen - kosten'!J24=$H$2,' facturen - kosten'!H24,0))</f>
        <v>0</v>
      </c>
      <c r="I15" s="114" t="b">
        <f>IF(H15&gt;0,' facturen - kosten'!I24,FALSE )</f>
        <v>0</v>
      </c>
      <c r="J15" s="113">
        <f>(IF(' facturen - kosten'!J24=$J$2,' facturen - kosten'!H24,0))</f>
        <v>0</v>
      </c>
      <c r="K15" s="114" t="b">
        <f>IF(J15&gt;0,' facturen - kosten'!I24,FALSE )</f>
        <v>0</v>
      </c>
      <c r="L15" s="113">
        <f>(IF(' facturen - kosten'!J24=$L$2,' facturen - kosten'!H24,0))</f>
        <v>0</v>
      </c>
      <c r="M15" s="114" t="b">
        <f>IF(L15&gt;0,' facturen - kosten'!I24,FALSE )</f>
        <v>0</v>
      </c>
    </row>
    <row r="16" spans="1:13" ht="15" x14ac:dyDescent="0.25">
      <c r="A16" s="112" t="s">
        <v>118</v>
      </c>
      <c r="B16" s="113">
        <f>(IF(' facturen - kosten'!J25=$B$2,' facturen - kosten'!H25,0))</f>
        <v>0</v>
      </c>
      <c r="C16" s="114" t="b">
        <f>IF(B16&gt;0,' facturen - kosten'!I25,FALSE )</f>
        <v>0</v>
      </c>
      <c r="D16" s="113">
        <f>(IF(' facturen - kosten'!J25=$D$2,' facturen - kosten'!H25,0))</f>
        <v>0</v>
      </c>
      <c r="E16" s="114" t="b">
        <f>IF(D16&gt;0,' facturen - kosten'!I25,FALSE )</f>
        <v>0</v>
      </c>
      <c r="F16" s="113">
        <f>(IF(' facturen - kosten'!J25=$F$2,' facturen - kosten'!H25,0))</f>
        <v>0</v>
      </c>
      <c r="G16" s="114" t="b">
        <f>IF(F16&gt;0,' facturen - kosten'!I25,FALSE )</f>
        <v>0</v>
      </c>
      <c r="H16" s="113">
        <f>(IF(' facturen - kosten'!J25=$H$2,' facturen - kosten'!H25,0))</f>
        <v>0</v>
      </c>
      <c r="I16" s="114" t="b">
        <f>IF(H16&gt;0,' facturen - kosten'!I25,FALSE )</f>
        <v>0</v>
      </c>
      <c r="J16" s="113">
        <f>(IF(' facturen - kosten'!J25=$J$2,' facturen - kosten'!H25,0))</f>
        <v>0</v>
      </c>
      <c r="K16" s="114" t="b">
        <f>IF(J16&gt;0,' facturen - kosten'!I25,FALSE )</f>
        <v>0</v>
      </c>
      <c r="L16" s="113">
        <f>(IF(' facturen - kosten'!J25=$L$2,' facturen - kosten'!H25,0))</f>
        <v>0</v>
      </c>
      <c r="M16" s="114" t="b">
        <f>IF(L16&gt;0,' facturen - kosten'!I25,FALSE )</f>
        <v>0</v>
      </c>
    </row>
    <row r="17" spans="1:13" ht="15" x14ac:dyDescent="0.25">
      <c r="A17" s="112" t="s">
        <v>119</v>
      </c>
      <c r="B17" s="113">
        <f>(IF(' facturen - kosten'!J26=$B$2,' facturen - kosten'!H26,0))</f>
        <v>0</v>
      </c>
      <c r="C17" s="114" t="b">
        <f>IF(B17&gt;0,' facturen - kosten'!I26,FALSE )</f>
        <v>0</v>
      </c>
      <c r="D17" s="113">
        <f>(IF(' facturen - kosten'!J26=$D$2,' facturen - kosten'!H26,0))</f>
        <v>0</v>
      </c>
      <c r="E17" s="114" t="b">
        <f>IF(D17&gt;0,' facturen - kosten'!I26,FALSE )</f>
        <v>0</v>
      </c>
      <c r="F17" s="113">
        <f>(IF(' facturen - kosten'!J26=$F$2,' facturen - kosten'!H26,0))</f>
        <v>0</v>
      </c>
      <c r="G17" s="114" t="b">
        <f>IF(F17&gt;0,' facturen - kosten'!I26,FALSE )</f>
        <v>0</v>
      </c>
      <c r="H17" s="113">
        <f>(IF(' facturen - kosten'!J26=$H$2,' facturen - kosten'!H26,0))</f>
        <v>0</v>
      </c>
      <c r="I17" s="114" t="b">
        <f>IF(H17&gt;0,' facturen - kosten'!I26,FALSE )</f>
        <v>0</v>
      </c>
      <c r="J17" s="113">
        <f>(IF(' facturen - kosten'!J26=$J$2,' facturen - kosten'!H26,0))</f>
        <v>0</v>
      </c>
      <c r="K17" s="114" t="b">
        <f>IF(J17&gt;0,' facturen - kosten'!I26,FALSE )</f>
        <v>0</v>
      </c>
      <c r="L17" s="113">
        <f>(IF(' facturen - kosten'!J26=$L$2,' facturen - kosten'!H26,0))</f>
        <v>0</v>
      </c>
      <c r="M17" s="114" t="b">
        <f>IF(L17&gt;0,' facturen - kosten'!I26,FALSE )</f>
        <v>0</v>
      </c>
    </row>
    <row r="18" spans="1:13" ht="15" x14ac:dyDescent="0.25">
      <c r="A18" s="112" t="s">
        <v>120</v>
      </c>
      <c r="B18" s="113">
        <f>(IF(' facturen - kosten'!J27=$B$2,' facturen - kosten'!H27,0))</f>
        <v>0</v>
      </c>
      <c r="C18" s="114" t="b">
        <f>IF(B18&gt;0,' facturen - kosten'!I27,FALSE )</f>
        <v>0</v>
      </c>
      <c r="D18" s="113">
        <f>(IF(' facturen - kosten'!J27=$D$2,' facturen - kosten'!H27,0))</f>
        <v>0</v>
      </c>
      <c r="E18" s="114" t="b">
        <f>IF(D18&gt;0,' facturen - kosten'!I27,FALSE )</f>
        <v>0</v>
      </c>
      <c r="F18" s="113">
        <f>(IF(' facturen - kosten'!J27=$F$2,' facturen - kosten'!H27,0))</f>
        <v>0</v>
      </c>
      <c r="G18" s="114" t="b">
        <f>IF(F18&gt;0,' facturen - kosten'!I27,FALSE )</f>
        <v>0</v>
      </c>
      <c r="H18" s="113">
        <f>(IF(' facturen - kosten'!J27=$H$2,' facturen - kosten'!H27,0))</f>
        <v>0</v>
      </c>
      <c r="I18" s="114" t="b">
        <f>IF(H18&gt;0,' facturen - kosten'!I27,FALSE )</f>
        <v>0</v>
      </c>
      <c r="J18" s="113">
        <f>(IF(' facturen - kosten'!J27=$J$2,' facturen - kosten'!H27,0))</f>
        <v>0</v>
      </c>
      <c r="K18" s="114" t="b">
        <f>IF(J18&gt;0,' facturen - kosten'!I27,FALSE )</f>
        <v>0</v>
      </c>
      <c r="L18" s="113">
        <f>(IF(' facturen - kosten'!J27=$L$2,' facturen - kosten'!H27,0))</f>
        <v>0</v>
      </c>
      <c r="M18" s="114" t="b">
        <f>IF(L18&gt;0,' facturen - kosten'!I27,FALSE )</f>
        <v>0</v>
      </c>
    </row>
    <row r="19" spans="1:13" ht="15" x14ac:dyDescent="0.25">
      <c r="A19" s="112" t="s">
        <v>131</v>
      </c>
      <c r="B19" s="113">
        <f>(IF(' facturen - kosten'!J28=$B$2,' facturen - kosten'!H28,0))</f>
        <v>0</v>
      </c>
      <c r="C19" s="114" t="b">
        <f>IF(B19&gt;0,' facturen - kosten'!I28,FALSE )</f>
        <v>0</v>
      </c>
      <c r="D19" s="113">
        <f>(IF(' facturen - kosten'!J28=$D$2,' facturen - kosten'!H28,0))</f>
        <v>0</v>
      </c>
      <c r="E19" s="114" t="b">
        <f>IF(D19&gt;0,' facturen - kosten'!I28,FALSE )</f>
        <v>0</v>
      </c>
      <c r="F19" s="113">
        <f>(IF(' facturen - kosten'!J28=$F$2,' facturen - kosten'!H28,0))</f>
        <v>0</v>
      </c>
      <c r="G19" s="114" t="b">
        <f>IF(F19&gt;0,' facturen - kosten'!I28,FALSE )</f>
        <v>0</v>
      </c>
      <c r="H19" s="113">
        <f>(IF(' facturen - kosten'!J28=$H$2,' facturen - kosten'!H28,0))</f>
        <v>0</v>
      </c>
      <c r="I19" s="114" t="b">
        <f>IF(H19&gt;0,' facturen - kosten'!I28,FALSE )</f>
        <v>0</v>
      </c>
      <c r="J19" s="113">
        <f>(IF(' facturen - kosten'!J28=$J$2,' facturen - kosten'!H28,0))</f>
        <v>0</v>
      </c>
      <c r="K19" s="114" t="b">
        <f>IF(J19&gt;0,' facturen - kosten'!I28,FALSE )</f>
        <v>0</v>
      </c>
      <c r="L19" s="113">
        <f>(IF(' facturen - kosten'!J28=$L$2,' facturen - kosten'!H28,0))</f>
        <v>0</v>
      </c>
      <c r="M19" s="114" t="b">
        <f>IF(L19&gt;0,' facturen - kosten'!I28,FALSE )</f>
        <v>0</v>
      </c>
    </row>
    <row r="20" spans="1:13" ht="15" x14ac:dyDescent="0.25">
      <c r="A20" s="112" t="s">
        <v>132</v>
      </c>
      <c r="B20" s="113">
        <f>(IF(' facturen - kosten'!J29=$B$2,' facturen - kosten'!H29,0))</f>
        <v>0</v>
      </c>
      <c r="C20" s="114" t="b">
        <f>IF(B20&gt;0,' facturen - kosten'!I29,FALSE )</f>
        <v>0</v>
      </c>
      <c r="D20" s="113">
        <f>(IF(' facturen - kosten'!J29=$D$2,' facturen - kosten'!H29,0))</f>
        <v>0</v>
      </c>
      <c r="E20" s="114" t="b">
        <f>IF(D20&gt;0,' facturen - kosten'!I29,FALSE )</f>
        <v>0</v>
      </c>
      <c r="F20" s="113">
        <f>(IF(' facturen - kosten'!J29=$F$2,' facturen - kosten'!H29,0))</f>
        <v>0</v>
      </c>
      <c r="G20" s="114" t="b">
        <f>IF(F20&gt;0,' facturen - kosten'!I29,FALSE )</f>
        <v>0</v>
      </c>
      <c r="H20" s="113">
        <f>(IF(' facturen - kosten'!J29=$H$2,' facturen - kosten'!H29,0))</f>
        <v>0</v>
      </c>
      <c r="I20" s="114" t="b">
        <f>IF(H20&gt;0,' facturen - kosten'!I29,FALSE )</f>
        <v>0</v>
      </c>
      <c r="J20" s="113">
        <f>(IF(' facturen - kosten'!J29=$J$2,' facturen - kosten'!H29,0))</f>
        <v>0</v>
      </c>
      <c r="K20" s="114" t="b">
        <f>IF(J20&gt;0,' facturen - kosten'!I29,FALSE )</f>
        <v>0</v>
      </c>
      <c r="L20" s="113">
        <f>(IF(' facturen - kosten'!J29=$L$2,' facturen - kosten'!H29,0))</f>
        <v>0</v>
      </c>
      <c r="M20" s="114" t="b">
        <f>IF(L20&gt;0,' facturen - kosten'!I29,FALSE )</f>
        <v>0</v>
      </c>
    </row>
    <row r="21" spans="1:13" ht="15" x14ac:dyDescent="0.25">
      <c r="A21" s="112" t="s">
        <v>133</v>
      </c>
      <c r="B21" s="113">
        <f>(IF(' facturen - kosten'!J30=$B$2,' facturen - kosten'!H30,0))</f>
        <v>0</v>
      </c>
      <c r="C21" s="114" t="b">
        <f>IF(B21&gt;0,' facturen - kosten'!I30,FALSE )</f>
        <v>0</v>
      </c>
      <c r="D21" s="113">
        <f>(IF(' facturen - kosten'!J30=$D$2,' facturen - kosten'!H30,0))</f>
        <v>0</v>
      </c>
      <c r="E21" s="114" t="b">
        <f>IF(D21&gt;0,' facturen - kosten'!I30,FALSE )</f>
        <v>0</v>
      </c>
      <c r="F21" s="113">
        <f>(IF(' facturen - kosten'!J30=$F$2,' facturen - kosten'!H30,0))</f>
        <v>0</v>
      </c>
      <c r="G21" s="114" t="b">
        <f>IF(F21&gt;0,' facturen - kosten'!I30,FALSE )</f>
        <v>0</v>
      </c>
      <c r="H21" s="113">
        <f>(IF(' facturen - kosten'!J30=$H$2,' facturen - kosten'!H30,0))</f>
        <v>0</v>
      </c>
      <c r="I21" s="114" t="b">
        <f>IF(H21&gt;0,' facturen - kosten'!I30,FALSE )</f>
        <v>0</v>
      </c>
      <c r="J21" s="113">
        <f>(IF(' facturen - kosten'!J30=$J$2,' facturen - kosten'!H30,0))</f>
        <v>0</v>
      </c>
      <c r="K21" s="114" t="b">
        <f>IF(J21&gt;0,' facturen - kosten'!I30,FALSE )</f>
        <v>0</v>
      </c>
      <c r="L21" s="113">
        <f>(IF(' facturen - kosten'!J30=$L$2,' facturen - kosten'!H30,0))</f>
        <v>0</v>
      </c>
      <c r="M21" s="114" t="b">
        <f>IF(L21&gt;0,' facturen - kosten'!I30,FALSE )</f>
        <v>0</v>
      </c>
    </row>
    <row r="22" spans="1:13" ht="15" x14ac:dyDescent="0.25">
      <c r="A22" s="112" t="s">
        <v>134</v>
      </c>
      <c r="B22" s="113">
        <f>(IF(' facturen - kosten'!J31=$B$2,' facturen - kosten'!H31,0))</f>
        <v>0</v>
      </c>
      <c r="C22" s="114" t="b">
        <f>IF(B22&gt;0,' facturen - kosten'!I31,FALSE )</f>
        <v>0</v>
      </c>
      <c r="D22" s="113">
        <f>(IF(' facturen - kosten'!J31=$D$2,' facturen - kosten'!H31,0))</f>
        <v>0</v>
      </c>
      <c r="E22" s="114" t="b">
        <f>IF(D22&gt;0,' facturen - kosten'!I31,FALSE )</f>
        <v>0</v>
      </c>
      <c r="F22" s="113">
        <f>(IF(' facturen - kosten'!J31=$F$2,' facturen - kosten'!H31,0))</f>
        <v>0</v>
      </c>
      <c r="G22" s="114" t="b">
        <f>IF(F22&gt;0,' facturen - kosten'!I31,FALSE )</f>
        <v>0</v>
      </c>
      <c r="H22" s="113">
        <f>(IF(' facturen - kosten'!J31=$H$2,' facturen - kosten'!H31,0))</f>
        <v>0</v>
      </c>
      <c r="I22" s="114" t="b">
        <f>IF(H22&gt;0,' facturen - kosten'!I31,FALSE )</f>
        <v>0</v>
      </c>
      <c r="J22" s="113">
        <f>(IF(' facturen - kosten'!J31=$J$2,' facturen - kosten'!H31,0))</f>
        <v>0</v>
      </c>
      <c r="K22" s="114" t="b">
        <f>IF(J22&gt;0,' facturen - kosten'!I31,FALSE )</f>
        <v>0</v>
      </c>
      <c r="L22" s="113">
        <f>(IF(' facturen - kosten'!J31=$L$2,' facturen - kosten'!H31,0))</f>
        <v>0</v>
      </c>
      <c r="M22" s="114" t="b">
        <f>IF(L22&gt;0,' facturen - kosten'!I31,FALSE )</f>
        <v>0</v>
      </c>
    </row>
    <row r="23" spans="1:13" ht="15" x14ac:dyDescent="0.25">
      <c r="A23" s="112" t="s">
        <v>135</v>
      </c>
      <c r="B23" s="113">
        <f>(IF(' facturen - kosten'!J32=$B$2,' facturen - kosten'!H32,0))</f>
        <v>0</v>
      </c>
      <c r="C23" s="114" t="b">
        <f>IF(B23&gt;0,' facturen - kosten'!I32,FALSE )</f>
        <v>0</v>
      </c>
      <c r="D23" s="113">
        <f>(IF(' facturen - kosten'!J32=$D$2,' facturen - kosten'!H32,0))</f>
        <v>0</v>
      </c>
      <c r="E23" s="114" t="b">
        <f>IF(D23&gt;0,' facturen - kosten'!I32,FALSE )</f>
        <v>0</v>
      </c>
      <c r="F23" s="113">
        <f>(IF(' facturen - kosten'!J32=$F$2,' facturen - kosten'!H32,0))</f>
        <v>0</v>
      </c>
      <c r="G23" s="114" t="b">
        <f>IF(F23&gt;0,' facturen - kosten'!I32,FALSE )</f>
        <v>0</v>
      </c>
      <c r="H23" s="113">
        <f>(IF(' facturen - kosten'!J32=$H$2,' facturen - kosten'!H32,0))</f>
        <v>0</v>
      </c>
      <c r="I23" s="114" t="b">
        <f>IF(H23&gt;0,' facturen - kosten'!I32,FALSE )</f>
        <v>0</v>
      </c>
      <c r="J23" s="113">
        <f>(IF(' facturen - kosten'!J32=$J$2,' facturen - kosten'!H32,0))</f>
        <v>0</v>
      </c>
      <c r="K23" s="114" t="b">
        <f>IF(J23&gt;0,' facturen - kosten'!I32,FALSE )</f>
        <v>0</v>
      </c>
      <c r="L23" s="113">
        <f>(IF(' facturen - kosten'!J32=$L$2,' facturen - kosten'!H32,0))</f>
        <v>0</v>
      </c>
      <c r="M23" s="114" t="b">
        <f>IF(L23&gt;0,' facturen - kosten'!I32,FALSE )</f>
        <v>0</v>
      </c>
    </row>
    <row r="24" spans="1:13" ht="15" x14ac:dyDescent="0.25">
      <c r="A24" s="112" t="s">
        <v>136</v>
      </c>
      <c r="B24" s="113">
        <f>(IF(' facturen - kosten'!J33=$B$2,' facturen - kosten'!H33,0))</f>
        <v>0</v>
      </c>
      <c r="C24" s="114" t="b">
        <f>IF(B24&gt;0,' facturen - kosten'!I33,FALSE )</f>
        <v>0</v>
      </c>
      <c r="D24" s="113">
        <f>(IF(' facturen - kosten'!J33=$D$2,' facturen - kosten'!H33,0))</f>
        <v>0</v>
      </c>
      <c r="E24" s="114" t="b">
        <f>IF(D24&gt;0,' facturen - kosten'!I33,FALSE )</f>
        <v>0</v>
      </c>
      <c r="F24" s="113">
        <f>(IF(' facturen - kosten'!J33=$F$2,' facturen - kosten'!H33,0))</f>
        <v>0</v>
      </c>
      <c r="G24" s="114" t="b">
        <f>IF(F24&gt;0,' facturen - kosten'!I33,FALSE )</f>
        <v>0</v>
      </c>
      <c r="H24" s="113">
        <f>(IF(' facturen - kosten'!J33=$H$2,' facturen - kosten'!H33,0))</f>
        <v>0</v>
      </c>
      <c r="I24" s="114" t="b">
        <f>IF(H24&gt;0,' facturen - kosten'!I33,FALSE )</f>
        <v>0</v>
      </c>
      <c r="J24" s="113">
        <f>(IF(' facturen - kosten'!J33=$J$2,' facturen - kosten'!H33,0))</f>
        <v>0</v>
      </c>
      <c r="K24" s="114" t="b">
        <f>IF(J24&gt;0,' facturen - kosten'!I33,FALSE )</f>
        <v>0</v>
      </c>
      <c r="L24" s="113">
        <f>(IF(' facturen - kosten'!J33=$L$2,' facturen - kosten'!H33,0))</f>
        <v>0</v>
      </c>
      <c r="M24" s="114" t="b">
        <f>IF(L24&gt;0,' facturen - kosten'!I33,FALSE )</f>
        <v>0</v>
      </c>
    </row>
    <row r="25" spans="1:13" x14ac:dyDescent="0.3">
      <c r="A25" s="112" t="s">
        <v>137</v>
      </c>
      <c r="B25" s="113">
        <f>(IF(' facturen - kosten'!J34=$B$2,' facturen - kosten'!H34,0))</f>
        <v>0</v>
      </c>
      <c r="C25" s="114" t="b">
        <f>IF(B25&gt;0,' facturen - kosten'!I34,FALSE )</f>
        <v>0</v>
      </c>
      <c r="D25" s="113">
        <f>(IF(' facturen - kosten'!J34=$D$2,' facturen - kosten'!H34,0))</f>
        <v>0</v>
      </c>
      <c r="E25" s="114" t="b">
        <f>IF(D25&gt;0,' facturen - kosten'!I34,FALSE )</f>
        <v>0</v>
      </c>
      <c r="F25" s="113">
        <f>(IF(' facturen - kosten'!J34=$F$2,' facturen - kosten'!H34,0))</f>
        <v>0</v>
      </c>
      <c r="G25" s="114" t="b">
        <f>IF(F25&gt;0,' facturen - kosten'!I34,FALSE )</f>
        <v>0</v>
      </c>
      <c r="H25" s="113">
        <f>(IF(' facturen - kosten'!J34=$H$2,' facturen - kosten'!H34,0))</f>
        <v>0</v>
      </c>
      <c r="I25" s="114" t="b">
        <f>IF(H25&gt;0,' facturen - kosten'!I34,FALSE )</f>
        <v>0</v>
      </c>
      <c r="J25" s="113">
        <f>(IF(' facturen - kosten'!J34=$J$2,' facturen - kosten'!H34,0))</f>
        <v>0</v>
      </c>
      <c r="K25" s="114" t="b">
        <f>IF(J25&gt;0,' facturen - kosten'!I34,FALSE )</f>
        <v>0</v>
      </c>
      <c r="L25" s="113">
        <f>(IF(' facturen - kosten'!J34=$L$2,' facturen - kosten'!H34,0))</f>
        <v>0</v>
      </c>
      <c r="M25" s="114" t="b">
        <f>IF(L25&gt;0,' facturen - kosten'!I34,FALSE )</f>
        <v>0</v>
      </c>
    </row>
    <row r="26" spans="1:13" x14ac:dyDescent="0.3">
      <c r="A26" s="112" t="s">
        <v>138</v>
      </c>
      <c r="B26" s="113">
        <f>(IF(' facturen - kosten'!J35=$B$2,' facturen - kosten'!H35,0))</f>
        <v>0</v>
      </c>
      <c r="C26" s="114" t="b">
        <f>IF(B26&gt;0,' facturen - kosten'!I35,FALSE )</f>
        <v>0</v>
      </c>
      <c r="D26" s="113">
        <f>(IF(' facturen - kosten'!J35=$D$2,' facturen - kosten'!H35,0))</f>
        <v>0</v>
      </c>
      <c r="E26" s="114" t="b">
        <f>IF(D26&gt;0,' facturen - kosten'!I35,FALSE )</f>
        <v>0</v>
      </c>
      <c r="F26" s="113">
        <f>(IF(' facturen - kosten'!J35=$F$2,' facturen - kosten'!H35,0))</f>
        <v>0</v>
      </c>
      <c r="G26" s="114" t="b">
        <f>IF(F26&gt;0,' facturen - kosten'!I35,FALSE )</f>
        <v>0</v>
      </c>
      <c r="H26" s="113">
        <f>(IF(' facturen - kosten'!J35=$H$2,' facturen - kosten'!H35,0))</f>
        <v>0</v>
      </c>
      <c r="I26" s="114" t="b">
        <f>IF(H26&gt;0,' facturen - kosten'!I35,FALSE )</f>
        <v>0</v>
      </c>
      <c r="J26" s="113">
        <f>(IF(' facturen - kosten'!J35=$J$2,' facturen - kosten'!H35,0))</f>
        <v>0</v>
      </c>
      <c r="K26" s="114" t="b">
        <f>IF(J26&gt;0,' facturen - kosten'!I35,FALSE )</f>
        <v>0</v>
      </c>
      <c r="L26" s="113">
        <f>(IF(' facturen - kosten'!J35=$L$2,' facturen - kosten'!H35,0))</f>
        <v>0</v>
      </c>
      <c r="M26" s="114" t="b">
        <f>IF(L26&gt;0,' facturen - kosten'!I35,FALSE )</f>
        <v>0</v>
      </c>
    </row>
    <row r="27" spans="1:13" x14ac:dyDescent="0.3">
      <c r="A27" s="112" t="s">
        <v>139</v>
      </c>
      <c r="B27" s="113">
        <f>(IF(' facturen - kosten'!J36=$B$2,' facturen - kosten'!H36,0))</f>
        <v>0</v>
      </c>
      <c r="C27" s="114" t="b">
        <f>IF(B27&gt;0,' facturen - kosten'!I36,FALSE )</f>
        <v>0</v>
      </c>
      <c r="D27" s="113">
        <f>(IF(' facturen - kosten'!J36=$D$2,' facturen - kosten'!H36,0))</f>
        <v>0</v>
      </c>
      <c r="E27" s="114" t="b">
        <f>IF(D27&gt;0,' facturen - kosten'!I36,FALSE )</f>
        <v>0</v>
      </c>
      <c r="F27" s="113">
        <f>(IF(' facturen - kosten'!J36=$F$2,' facturen - kosten'!H36,0))</f>
        <v>0</v>
      </c>
      <c r="G27" s="114" t="b">
        <f>IF(F27&gt;0,' facturen - kosten'!I36,FALSE )</f>
        <v>0</v>
      </c>
      <c r="H27" s="113">
        <f>(IF(' facturen - kosten'!J36=$H$2,' facturen - kosten'!H36,0))</f>
        <v>0</v>
      </c>
      <c r="I27" s="114" t="b">
        <f>IF(H27&gt;0,' facturen - kosten'!I36,FALSE )</f>
        <v>0</v>
      </c>
      <c r="J27" s="113">
        <f>(IF(' facturen - kosten'!J36=$J$2,' facturen - kosten'!H36,0))</f>
        <v>0</v>
      </c>
      <c r="K27" s="114" t="b">
        <f>IF(J27&gt;0,' facturen - kosten'!I36,FALSE )</f>
        <v>0</v>
      </c>
      <c r="L27" s="113">
        <f>(IF(' facturen - kosten'!J36=$L$2,' facturen - kosten'!H36,0))</f>
        <v>0</v>
      </c>
      <c r="M27" s="114" t="b">
        <f>IF(L27&gt;0,' facturen - kosten'!I36,FALSE )</f>
        <v>0</v>
      </c>
    </row>
    <row r="28" spans="1:13" x14ac:dyDescent="0.3">
      <c r="A28" s="112" t="s">
        <v>140</v>
      </c>
      <c r="B28" s="113">
        <f>(IF(' facturen - kosten'!J37=$B$2,' facturen - kosten'!H37,0))</f>
        <v>0</v>
      </c>
      <c r="C28" s="114" t="b">
        <f>IF(B28&gt;0,' facturen - kosten'!I37,FALSE )</f>
        <v>0</v>
      </c>
      <c r="D28" s="113">
        <f>(IF(' facturen - kosten'!J37=$D$2,' facturen - kosten'!H37,0))</f>
        <v>0</v>
      </c>
      <c r="E28" s="114" t="b">
        <f>IF(D28&gt;0,' facturen - kosten'!I37,FALSE )</f>
        <v>0</v>
      </c>
      <c r="F28" s="113">
        <f>(IF(' facturen - kosten'!J37=$F$2,' facturen - kosten'!H37,0))</f>
        <v>0</v>
      </c>
      <c r="G28" s="114" t="b">
        <f>IF(F28&gt;0,' facturen - kosten'!I37,FALSE )</f>
        <v>0</v>
      </c>
      <c r="H28" s="113">
        <f>(IF(' facturen - kosten'!J37=$H$2,' facturen - kosten'!H37,0))</f>
        <v>0</v>
      </c>
      <c r="I28" s="114" t="b">
        <f>IF(H28&gt;0,' facturen - kosten'!I37,FALSE )</f>
        <v>0</v>
      </c>
      <c r="J28" s="113">
        <f>(IF(' facturen - kosten'!J37=$J$2,' facturen - kosten'!H37,0))</f>
        <v>0</v>
      </c>
      <c r="K28" s="114" t="b">
        <f>IF(J28&gt;0,' facturen - kosten'!I37,FALSE )</f>
        <v>0</v>
      </c>
      <c r="L28" s="113">
        <f>(IF(' facturen - kosten'!J37=$L$2,' facturen - kosten'!H37,0))</f>
        <v>0</v>
      </c>
      <c r="M28" s="114" t="b">
        <f>IF(L28&gt;0,' facturen - kosten'!I37,FALSE )</f>
        <v>0</v>
      </c>
    </row>
    <row r="29" spans="1:13" x14ac:dyDescent="0.3">
      <c r="A29" s="112" t="s">
        <v>141</v>
      </c>
      <c r="B29" s="113">
        <f>(IF(' facturen - kosten'!J38=$B$2,' facturen - kosten'!H38,0))</f>
        <v>0</v>
      </c>
      <c r="C29" s="114" t="b">
        <f>IF(B29&gt;0,' facturen - kosten'!I38,FALSE )</f>
        <v>0</v>
      </c>
      <c r="D29" s="113">
        <f>(IF(' facturen - kosten'!J38=$D$2,' facturen - kosten'!H38,0))</f>
        <v>0</v>
      </c>
      <c r="E29" s="114" t="b">
        <f>IF(D29&gt;0,' facturen - kosten'!I38,FALSE )</f>
        <v>0</v>
      </c>
      <c r="F29" s="113">
        <f>(IF(' facturen - kosten'!J38=$F$2,' facturen - kosten'!H38,0))</f>
        <v>0</v>
      </c>
      <c r="G29" s="114" t="b">
        <f>IF(F29&gt;0,' facturen - kosten'!I38,FALSE )</f>
        <v>0</v>
      </c>
      <c r="H29" s="113">
        <f>(IF(' facturen - kosten'!J38=$H$2,' facturen - kosten'!H38,0))</f>
        <v>0</v>
      </c>
      <c r="I29" s="114" t="b">
        <f>IF(H29&gt;0,' facturen - kosten'!I38,FALSE )</f>
        <v>0</v>
      </c>
      <c r="J29" s="113">
        <f>(IF(' facturen - kosten'!J38=$J$2,' facturen - kosten'!H38,0))</f>
        <v>0</v>
      </c>
      <c r="K29" s="114" t="b">
        <f>IF(J29&gt;0,' facturen - kosten'!I38,FALSE )</f>
        <v>0</v>
      </c>
      <c r="L29" s="113">
        <f>(IF(' facturen - kosten'!J38=$L$2,' facturen - kosten'!H38,0))</f>
        <v>0</v>
      </c>
      <c r="M29" s="114" t="b">
        <f>IF(L29&gt;0,' facturen - kosten'!I38,FALSE )</f>
        <v>0</v>
      </c>
    </row>
    <row r="30" spans="1:13" x14ac:dyDescent="0.3">
      <c r="A30" s="112" t="s">
        <v>142</v>
      </c>
      <c r="B30" s="113">
        <f>(IF(' facturen - kosten'!J39=$B$2,' facturen - kosten'!H39,0))</f>
        <v>0</v>
      </c>
      <c r="C30" s="114" t="b">
        <f>IF(B30&gt;0,' facturen - kosten'!I39,FALSE )</f>
        <v>0</v>
      </c>
      <c r="D30" s="113">
        <f>(IF(' facturen - kosten'!J39=$D$2,' facturen - kosten'!H39,0))</f>
        <v>0</v>
      </c>
      <c r="E30" s="114" t="b">
        <f>IF(D30&gt;0,' facturen - kosten'!I39,FALSE )</f>
        <v>0</v>
      </c>
      <c r="F30" s="113">
        <f>(IF(' facturen - kosten'!J39=$F$2,' facturen - kosten'!H39,0))</f>
        <v>0</v>
      </c>
      <c r="G30" s="114" t="b">
        <f>IF(F30&gt;0,' facturen - kosten'!I39,FALSE )</f>
        <v>0</v>
      </c>
      <c r="H30" s="113">
        <f>(IF(' facturen - kosten'!J39=$H$2,' facturen - kosten'!H39,0))</f>
        <v>0</v>
      </c>
      <c r="I30" s="114" t="b">
        <f>IF(H30&gt;0,' facturen - kosten'!I39,FALSE )</f>
        <v>0</v>
      </c>
      <c r="J30" s="113">
        <f>(IF(' facturen - kosten'!J39=$J$2,' facturen - kosten'!H39,0))</f>
        <v>0</v>
      </c>
      <c r="K30" s="114" t="b">
        <f>IF(J30&gt;0,' facturen - kosten'!I39,FALSE )</f>
        <v>0</v>
      </c>
      <c r="L30" s="113">
        <f>(IF(' facturen - kosten'!J39=$L$2,' facturen - kosten'!H39,0))</f>
        <v>0</v>
      </c>
      <c r="M30" s="114" t="b">
        <f>IF(L30&gt;0,' facturen - kosten'!I39,FALSE )</f>
        <v>0</v>
      </c>
    </row>
    <row r="31" spans="1:13" x14ac:dyDescent="0.3">
      <c r="A31" s="112" t="s">
        <v>152</v>
      </c>
      <c r="B31" s="113">
        <f>(IF(' facturen - kosten'!J40=$B$2,' facturen - kosten'!H40,0))</f>
        <v>0</v>
      </c>
      <c r="C31" s="114" t="b">
        <f>IF(B31&gt;0,' facturen - kosten'!I40,FALSE )</f>
        <v>0</v>
      </c>
      <c r="D31" s="113">
        <f>(IF(' facturen - kosten'!J40=$D$2,' facturen - kosten'!H40,0))</f>
        <v>0</v>
      </c>
      <c r="E31" s="114" t="b">
        <f>IF(D31&gt;0,' facturen - kosten'!I40,FALSE )</f>
        <v>0</v>
      </c>
      <c r="F31" s="113">
        <f>(IF(' facturen - kosten'!J40=$F$2,' facturen - kosten'!H40,0))</f>
        <v>0</v>
      </c>
      <c r="G31" s="114" t="b">
        <f>IF(F31&gt;0,' facturen - kosten'!I40,FALSE )</f>
        <v>0</v>
      </c>
      <c r="H31" s="113">
        <f>(IF(' facturen - kosten'!J40=$H$2,' facturen - kosten'!H40,0))</f>
        <v>0</v>
      </c>
      <c r="I31" s="114" t="b">
        <f>IF(H31&gt;0,' facturen - kosten'!I40,FALSE )</f>
        <v>0</v>
      </c>
      <c r="J31" s="113">
        <f>(IF(' facturen - kosten'!J40=$J$2,' facturen - kosten'!H40,0))</f>
        <v>0</v>
      </c>
      <c r="K31" s="114" t="b">
        <f>IF(J31&gt;0,' facturen - kosten'!I40,FALSE )</f>
        <v>0</v>
      </c>
      <c r="L31" s="113">
        <f>(IF(' facturen - kosten'!J40=$L$2,' facturen - kosten'!H40,0))</f>
        <v>0</v>
      </c>
      <c r="M31" s="114" t="b">
        <f>IF(L31&gt;0,' facturen - kosten'!I40,FALSE )</f>
        <v>0</v>
      </c>
    </row>
    <row r="32" spans="1:13" x14ac:dyDescent="0.3">
      <c r="A32" s="112" t="s">
        <v>153</v>
      </c>
      <c r="B32" s="113">
        <f>(IF(' facturen - kosten'!J41=$B$2,' facturen - kosten'!H41,0))</f>
        <v>0</v>
      </c>
      <c r="C32" s="114" t="b">
        <f>IF(B32&gt;0,' facturen - kosten'!I41,FALSE )</f>
        <v>0</v>
      </c>
      <c r="D32" s="113">
        <f>(IF(' facturen - kosten'!J41=$D$2,' facturen - kosten'!H41,0))</f>
        <v>0</v>
      </c>
      <c r="E32" s="114" t="b">
        <f>IF(D32&gt;0,' facturen - kosten'!I41,FALSE )</f>
        <v>0</v>
      </c>
      <c r="F32" s="113">
        <f>(IF(' facturen - kosten'!J41=$F$2,' facturen - kosten'!H41,0))</f>
        <v>0</v>
      </c>
      <c r="G32" s="114" t="b">
        <f>IF(F32&gt;0,' facturen - kosten'!I41,FALSE )</f>
        <v>0</v>
      </c>
      <c r="H32" s="113">
        <f>(IF(' facturen - kosten'!J41=$H$2,' facturen - kosten'!H41,0))</f>
        <v>0</v>
      </c>
      <c r="I32" s="114" t="b">
        <f>IF(H32&gt;0,' facturen - kosten'!I41,FALSE )</f>
        <v>0</v>
      </c>
      <c r="J32" s="113">
        <f>(IF(' facturen - kosten'!J41=$J$2,' facturen - kosten'!H41,0))</f>
        <v>0</v>
      </c>
      <c r="K32" s="114" t="b">
        <f>IF(J32&gt;0,' facturen - kosten'!I41,FALSE )</f>
        <v>0</v>
      </c>
      <c r="L32" s="113">
        <f>(IF(' facturen - kosten'!J41=$L$2,' facturen - kosten'!H41,0))</f>
        <v>0</v>
      </c>
      <c r="M32" s="114" t="b">
        <f>IF(L32&gt;0,' facturen - kosten'!I41,FALSE )</f>
        <v>0</v>
      </c>
    </row>
    <row r="33" spans="1:13" x14ac:dyDescent="0.3">
      <c r="A33" s="112" t="s">
        <v>154</v>
      </c>
      <c r="B33" s="113">
        <f>(IF(' facturen - kosten'!J42=$B$2,' facturen - kosten'!H42,0))</f>
        <v>0</v>
      </c>
      <c r="C33" s="114" t="b">
        <f>IF(B33&gt;0,' facturen - kosten'!I42,FALSE )</f>
        <v>0</v>
      </c>
      <c r="D33" s="113">
        <f>(IF(' facturen - kosten'!J42=$D$2,' facturen - kosten'!H42,0))</f>
        <v>0</v>
      </c>
      <c r="E33" s="114" t="b">
        <f>IF(D33&gt;0,' facturen - kosten'!I42,FALSE )</f>
        <v>0</v>
      </c>
      <c r="F33" s="113">
        <f>(IF(' facturen - kosten'!J42=$F$2,' facturen - kosten'!H42,0))</f>
        <v>0</v>
      </c>
      <c r="G33" s="114" t="b">
        <f>IF(F33&gt;0,' facturen - kosten'!I42,FALSE )</f>
        <v>0</v>
      </c>
      <c r="H33" s="113">
        <f>(IF(' facturen - kosten'!J42=$H$2,' facturen - kosten'!H42,0))</f>
        <v>0</v>
      </c>
      <c r="I33" s="114" t="b">
        <f>IF(H33&gt;0,' facturen - kosten'!I42,FALSE )</f>
        <v>0</v>
      </c>
      <c r="J33" s="113">
        <f>(IF(' facturen - kosten'!J42=$J$2,' facturen - kosten'!H42,0))</f>
        <v>0</v>
      </c>
      <c r="K33" s="114" t="b">
        <f>IF(J33&gt;0,' facturen - kosten'!I42,FALSE )</f>
        <v>0</v>
      </c>
      <c r="L33" s="113">
        <f>(IF(' facturen - kosten'!J42=$L$2,' facturen - kosten'!H42,0))</f>
        <v>0</v>
      </c>
      <c r="M33" s="114" t="b">
        <f>IF(L33&gt;0,' facturen - kosten'!I42,FALSE )</f>
        <v>0</v>
      </c>
    </row>
    <row r="34" spans="1:13" x14ac:dyDescent="0.3">
      <c r="A34" s="112" t="s">
        <v>155</v>
      </c>
      <c r="B34" s="113">
        <f>(IF(' facturen - kosten'!J43=$B$2,' facturen - kosten'!H43,0))</f>
        <v>0</v>
      </c>
      <c r="C34" s="114" t="b">
        <f>IF(B34&gt;0,' facturen - kosten'!I43,FALSE )</f>
        <v>0</v>
      </c>
      <c r="D34" s="113">
        <f>(IF(' facturen - kosten'!J43=$D$2,' facturen - kosten'!H43,0))</f>
        <v>0</v>
      </c>
      <c r="E34" s="114" t="b">
        <f>IF(D34&gt;0,' facturen - kosten'!I43,FALSE )</f>
        <v>0</v>
      </c>
      <c r="F34" s="113">
        <f>(IF(' facturen - kosten'!J43=$F$2,' facturen - kosten'!H43,0))</f>
        <v>0</v>
      </c>
      <c r="G34" s="114" t="b">
        <f>IF(F34&gt;0,' facturen - kosten'!I43,FALSE )</f>
        <v>0</v>
      </c>
      <c r="H34" s="113">
        <f>(IF(' facturen - kosten'!J43=$H$2,' facturen - kosten'!H43,0))</f>
        <v>0</v>
      </c>
      <c r="I34" s="114" t="b">
        <f>IF(H34&gt;0,' facturen - kosten'!I43,FALSE )</f>
        <v>0</v>
      </c>
      <c r="J34" s="113">
        <f>(IF(' facturen - kosten'!J43=$J$2,' facturen - kosten'!H43,0))</f>
        <v>0</v>
      </c>
      <c r="K34" s="114" t="b">
        <f>IF(J34&gt;0,' facturen - kosten'!I43,FALSE )</f>
        <v>0</v>
      </c>
      <c r="L34" s="113">
        <f>(IF(' facturen - kosten'!J43=$L$2,' facturen - kosten'!H43,0))</f>
        <v>0</v>
      </c>
      <c r="M34" s="114" t="b">
        <f>IF(L34&gt;0,' facturen - kosten'!I43,FALSE )</f>
        <v>0</v>
      </c>
    </row>
    <row r="35" spans="1:13" x14ac:dyDescent="0.3">
      <c r="A35" s="112" t="s">
        <v>156</v>
      </c>
      <c r="B35" s="113">
        <f>(IF(' facturen - kosten'!J44=$B$2,' facturen - kosten'!H44,0))</f>
        <v>0</v>
      </c>
      <c r="C35" s="114" t="b">
        <f>IF(B35&gt;0,' facturen - kosten'!I44,FALSE )</f>
        <v>0</v>
      </c>
      <c r="D35" s="113">
        <f>(IF(' facturen - kosten'!J44=$D$2,' facturen - kosten'!H44,0))</f>
        <v>0</v>
      </c>
      <c r="E35" s="114" t="b">
        <f>IF(D35&gt;0,' facturen - kosten'!I44,FALSE )</f>
        <v>0</v>
      </c>
      <c r="F35" s="113">
        <f>(IF(' facturen - kosten'!J44=$F$2,' facturen - kosten'!H44,0))</f>
        <v>0</v>
      </c>
      <c r="G35" s="114" t="b">
        <f>IF(F35&gt;0,' facturen - kosten'!I44,FALSE )</f>
        <v>0</v>
      </c>
      <c r="H35" s="113">
        <f>(IF(' facturen - kosten'!J44=$H$2,' facturen - kosten'!H44,0))</f>
        <v>0</v>
      </c>
      <c r="I35" s="114" t="b">
        <f>IF(H35&gt;0,' facturen - kosten'!I44,FALSE )</f>
        <v>0</v>
      </c>
      <c r="J35" s="113">
        <f>(IF(' facturen - kosten'!J44=$J$2,' facturen - kosten'!H44,0))</f>
        <v>0</v>
      </c>
      <c r="K35" s="114" t="b">
        <f>IF(J35&gt;0,' facturen - kosten'!I44,FALSE )</f>
        <v>0</v>
      </c>
      <c r="L35" s="113">
        <f>(IF(' facturen - kosten'!J44=$L$2,' facturen - kosten'!H44,0))</f>
        <v>0</v>
      </c>
      <c r="M35" s="114" t="b">
        <f>IF(L35&gt;0,' facturen - kosten'!I44,FALSE )</f>
        <v>0</v>
      </c>
    </row>
    <row r="36" spans="1:13" x14ac:dyDescent="0.3">
      <c r="A36" s="112" t="s">
        <v>157</v>
      </c>
      <c r="B36" s="113">
        <f>(IF(' facturen - kosten'!J45=$B$2,' facturen - kosten'!H45,0))</f>
        <v>0</v>
      </c>
      <c r="C36" s="114" t="b">
        <f>IF(B36&gt;0,' facturen - kosten'!I45,FALSE )</f>
        <v>0</v>
      </c>
      <c r="D36" s="113">
        <f>(IF(' facturen - kosten'!J45=$D$2,' facturen - kosten'!H45,0))</f>
        <v>0</v>
      </c>
      <c r="E36" s="114" t="b">
        <f>IF(D36&gt;0,' facturen - kosten'!I45,FALSE )</f>
        <v>0</v>
      </c>
      <c r="F36" s="113">
        <f>(IF(' facturen - kosten'!J45=$F$2,' facturen - kosten'!H45,0))</f>
        <v>0</v>
      </c>
      <c r="G36" s="114" t="b">
        <f>IF(F36&gt;0,' facturen - kosten'!I45,FALSE )</f>
        <v>0</v>
      </c>
      <c r="H36" s="113">
        <f>(IF(' facturen - kosten'!J45=$H$2,' facturen - kosten'!H45,0))</f>
        <v>0</v>
      </c>
      <c r="I36" s="114" t="b">
        <f>IF(H36&gt;0,' facturen - kosten'!I45,FALSE )</f>
        <v>0</v>
      </c>
      <c r="J36" s="113">
        <f>(IF(' facturen - kosten'!J45=$J$2,' facturen - kosten'!H45,0))</f>
        <v>0</v>
      </c>
      <c r="K36" s="114" t="b">
        <f>IF(J36&gt;0,' facturen - kosten'!I45,FALSE )</f>
        <v>0</v>
      </c>
      <c r="L36" s="113">
        <f>(IF(' facturen - kosten'!J45=$L$2,' facturen - kosten'!H45,0))</f>
        <v>0</v>
      </c>
      <c r="M36" s="114" t="b">
        <f>IF(L36&gt;0,' facturen - kosten'!I45,FALSE )</f>
        <v>0</v>
      </c>
    </row>
    <row r="37" spans="1:13" x14ac:dyDescent="0.3">
      <c r="A37" s="112" t="s">
        <v>158</v>
      </c>
      <c r="B37" s="113">
        <f>(IF(' facturen - kosten'!J46=$B$2,' facturen - kosten'!H46,0))</f>
        <v>0</v>
      </c>
      <c r="C37" s="114" t="b">
        <f>IF(B37&gt;0,' facturen - kosten'!I46,FALSE )</f>
        <v>0</v>
      </c>
      <c r="D37" s="113">
        <f>(IF(' facturen - kosten'!J46=$D$2,' facturen - kosten'!H46,0))</f>
        <v>0</v>
      </c>
      <c r="E37" s="114" t="b">
        <f>IF(D37&gt;0,' facturen - kosten'!I46,FALSE )</f>
        <v>0</v>
      </c>
      <c r="F37" s="113">
        <f>(IF(' facturen - kosten'!J46=$F$2,' facturen - kosten'!H46,0))</f>
        <v>0</v>
      </c>
      <c r="G37" s="114" t="b">
        <f>IF(F37&gt;0,' facturen - kosten'!I46,FALSE )</f>
        <v>0</v>
      </c>
      <c r="H37" s="113">
        <f>(IF(' facturen - kosten'!J46=$H$2,' facturen - kosten'!H46,0))</f>
        <v>0</v>
      </c>
      <c r="I37" s="114" t="b">
        <f>IF(H37&gt;0,' facturen - kosten'!I46,FALSE )</f>
        <v>0</v>
      </c>
      <c r="J37" s="113">
        <f>(IF(' facturen - kosten'!J46=$J$2,' facturen - kosten'!H46,0))</f>
        <v>0</v>
      </c>
      <c r="K37" s="114" t="b">
        <f>IF(J37&gt;0,' facturen - kosten'!I46,FALSE )</f>
        <v>0</v>
      </c>
      <c r="L37" s="113">
        <f>(IF(' facturen - kosten'!J46=$L$2,' facturen - kosten'!H46,0))</f>
        <v>0</v>
      </c>
      <c r="M37" s="114" t="b">
        <f>IF(L37&gt;0,' facturen - kosten'!I46,FALSE )</f>
        <v>0</v>
      </c>
    </row>
    <row r="38" spans="1:13" x14ac:dyDescent="0.3">
      <c r="A38" s="112" t="s">
        <v>159</v>
      </c>
      <c r="B38" s="113">
        <f>(IF(' facturen - kosten'!J47=$B$2,' facturen - kosten'!H47,0))</f>
        <v>0</v>
      </c>
      <c r="C38" s="114" t="b">
        <f>IF(B38&gt;0,' facturen - kosten'!I47,FALSE )</f>
        <v>0</v>
      </c>
      <c r="D38" s="113">
        <f>(IF(' facturen - kosten'!J47=$D$2,' facturen - kosten'!H47,0))</f>
        <v>0</v>
      </c>
      <c r="E38" s="114" t="b">
        <f>IF(D38&gt;0,' facturen - kosten'!I47,FALSE )</f>
        <v>0</v>
      </c>
      <c r="F38" s="113">
        <f>(IF(' facturen - kosten'!J47=$F$2,' facturen - kosten'!H47,0))</f>
        <v>0</v>
      </c>
      <c r="G38" s="114" t="b">
        <f>IF(F38&gt;0,' facturen - kosten'!I47,FALSE )</f>
        <v>0</v>
      </c>
      <c r="H38" s="113">
        <f>(IF(' facturen - kosten'!J47=$H$2,' facturen - kosten'!H47,0))</f>
        <v>0</v>
      </c>
      <c r="I38" s="114" t="b">
        <f>IF(H38&gt;0,' facturen - kosten'!I47,FALSE )</f>
        <v>0</v>
      </c>
      <c r="J38" s="113">
        <f>(IF(' facturen - kosten'!J47=$J$2,' facturen - kosten'!H47,0))</f>
        <v>0</v>
      </c>
      <c r="K38" s="114" t="b">
        <f>IF(J38&gt;0,' facturen - kosten'!I47,FALSE )</f>
        <v>0</v>
      </c>
      <c r="L38" s="113">
        <f>(IF(' facturen - kosten'!J47=$L$2,' facturen - kosten'!H47,0))</f>
        <v>0</v>
      </c>
      <c r="M38" s="114" t="b">
        <f>IF(L38&gt;0,' facturen - kosten'!I47,FALSE )</f>
        <v>0</v>
      </c>
    </row>
    <row r="39" spans="1:13" x14ac:dyDescent="0.3">
      <c r="A39" s="112" t="s">
        <v>160</v>
      </c>
      <c r="B39" s="113">
        <f>(IF(' facturen - kosten'!J48=$B$2,' facturen - kosten'!H48,0))</f>
        <v>0</v>
      </c>
      <c r="C39" s="114" t="b">
        <f>IF(B39&gt;0,' facturen - kosten'!I48,FALSE )</f>
        <v>0</v>
      </c>
      <c r="D39" s="113">
        <f>(IF(' facturen - kosten'!J48=$D$2,' facturen - kosten'!H48,0))</f>
        <v>0</v>
      </c>
      <c r="E39" s="114" t="b">
        <f>IF(D39&gt;0,' facturen - kosten'!I48,FALSE )</f>
        <v>0</v>
      </c>
      <c r="F39" s="113">
        <f>(IF(' facturen - kosten'!J48=$F$2,' facturen - kosten'!H48,0))</f>
        <v>0</v>
      </c>
      <c r="G39" s="114" t="b">
        <f>IF(F39&gt;0,' facturen - kosten'!I48,FALSE )</f>
        <v>0</v>
      </c>
      <c r="H39" s="113">
        <f>(IF(' facturen - kosten'!J48=$H$2,' facturen - kosten'!H48,0))</f>
        <v>0</v>
      </c>
      <c r="I39" s="114" t="b">
        <f>IF(H39&gt;0,' facturen - kosten'!I48,FALSE )</f>
        <v>0</v>
      </c>
      <c r="J39" s="113">
        <f>(IF(' facturen - kosten'!J48=$J$2,' facturen - kosten'!H48,0))</f>
        <v>0</v>
      </c>
      <c r="K39" s="114" t="b">
        <f>IF(J39&gt;0,' facturen - kosten'!I48,FALSE )</f>
        <v>0</v>
      </c>
      <c r="L39" s="113">
        <f>(IF(' facturen - kosten'!J48=$L$2,' facturen - kosten'!H48,0))</f>
        <v>0</v>
      </c>
      <c r="M39" s="114" t="b">
        <f>IF(L39&gt;0,' facturen - kosten'!I48,FALSE )</f>
        <v>0</v>
      </c>
    </row>
    <row r="40" spans="1:13" x14ac:dyDescent="0.3">
      <c r="A40" s="112" t="s">
        <v>161</v>
      </c>
      <c r="B40" s="113">
        <f>(IF(' facturen - kosten'!J49=$B$2,' facturen - kosten'!H49,0))</f>
        <v>0</v>
      </c>
      <c r="C40" s="114" t="b">
        <f>IF(B40&gt;0,' facturen - kosten'!I49,FALSE )</f>
        <v>0</v>
      </c>
      <c r="D40" s="113">
        <f>(IF(' facturen - kosten'!J49=$D$2,' facturen - kosten'!H49,0))</f>
        <v>0</v>
      </c>
      <c r="E40" s="114" t="b">
        <f>IF(D40&gt;0,' facturen - kosten'!I49,FALSE )</f>
        <v>0</v>
      </c>
      <c r="F40" s="113">
        <f>(IF(' facturen - kosten'!J49=$F$2,' facturen - kosten'!H49,0))</f>
        <v>0</v>
      </c>
      <c r="G40" s="114" t="b">
        <f>IF(F40&gt;0,' facturen - kosten'!I49,FALSE )</f>
        <v>0</v>
      </c>
      <c r="H40" s="113">
        <f>(IF(' facturen - kosten'!J49=$H$2,' facturen - kosten'!H49,0))</f>
        <v>0</v>
      </c>
      <c r="I40" s="114" t="b">
        <f>IF(H40&gt;0,' facturen - kosten'!I49,FALSE )</f>
        <v>0</v>
      </c>
      <c r="J40" s="113">
        <f>(IF(' facturen - kosten'!J49=$J$2,' facturen - kosten'!H49,0))</f>
        <v>0</v>
      </c>
      <c r="K40" s="114" t="b">
        <f>IF(J40&gt;0,' facturen - kosten'!I49,FALSE )</f>
        <v>0</v>
      </c>
      <c r="L40" s="113">
        <f>(IF(' facturen - kosten'!J49=$L$2,' facturen - kosten'!H49,0))</f>
        <v>0</v>
      </c>
      <c r="M40" s="114" t="b">
        <f>IF(L40&gt;0,' facturen - kosten'!I49,FALSE )</f>
        <v>0</v>
      </c>
    </row>
    <row r="41" spans="1:13" x14ac:dyDescent="0.3">
      <c r="A41" s="112" t="s">
        <v>162</v>
      </c>
      <c r="B41" s="113">
        <f>(IF(' facturen - kosten'!J50=$B$2,' facturen - kosten'!H50,0))</f>
        <v>0</v>
      </c>
      <c r="C41" s="114" t="b">
        <f>IF(B41&gt;0,' facturen - kosten'!I50,FALSE )</f>
        <v>0</v>
      </c>
      <c r="D41" s="113">
        <f>(IF(' facturen - kosten'!J50=$D$2,' facturen - kosten'!H50,0))</f>
        <v>0</v>
      </c>
      <c r="E41" s="114" t="b">
        <f>IF(D41&gt;0,' facturen - kosten'!I50,FALSE )</f>
        <v>0</v>
      </c>
      <c r="F41" s="113">
        <f>(IF(' facturen - kosten'!J50=$F$2,' facturen - kosten'!H50,0))</f>
        <v>0</v>
      </c>
      <c r="G41" s="114" t="b">
        <f>IF(F41&gt;0,' facturen - kosten'!I50,FALSE )</f>
        <v>0</v>
      </c>
      <c r="H41" s="113">
        <f>(IF(' facturen - kosten'!J50=$H$2,' facturen - kosten'!H50,0))</f>
        <v>0</v>
      </c>
      <c r="I41" s="114" t="b">
        <f>IF(H41&gt;0,' facturen - kosten'!I50,FALSE )</f>
        <v>0</v>
      </c>
      <c r="J41" s="113">
        <f>(IF(' facturen - kosten'!J50=$J$2,' facturen - kosten'!H50,0))</f>
        <v>0</v>
      </c>
      <c r="K41" s="114" t="b">
        <f>IF(J41&gt;0,' facturen - kosten'!I50,FALSE )</f>
        <v>0</v>
      </c>
      <c r="L41" s="113">
        <f>(IF(' facturen - kosten'!J50=$L$2,' facturen - kosten'!H50,0))</f>
        <v>0</v>
      </c>
      <c r="M41" s="114" t="b">
        <f>IF(L41&gt;0,' facturen - kosten'!I50,FALSE )</f>
        <v>0</v>
      </c>
    </row>
    <row r="42" spans="1:13" x14ac:dyDescent="0.3">
      <c r="A42" s="112" t="s">
        <v>163</v>
      </c>
      <c r="B42" s="113">
        <f>(IF(' facturen - kosten'!J51=$B$2,' facturen - kosten'!H51,0))</f>
        <v>0</v>
      </c>
      <c r="C42" s="114" t="b">
        <f>IF(B42&gt;0,' facturen - kosten'!I51,FALSE )</f>
        <v>0</v>
      </c>
      <c r="D42" s="113">
        <f>(IF(' facturen - kosten'!J51=$D$2,' facturen - kosten'!H51,0))</f>
        <v>0</v>
      </c>
      <c r="E42" s="114" t="b">
        <f>IF(D42&gt;0,' facturen - kosten'!I51,FALSE )</f>
        <v>0</v>
      </c>
      <c r="F42" s="113">
        <f>(IF(' facturen - kosten'!J51=$F$2,' facturen - kosten'!H51,0))</f>
        <v>0</v>
      </c>
      <c r="G42" s="114" t="b">
        <f>IF(F42&gt;0,' facturen - kosten'!I51,FALSE )</f>
        <v>0</v>
      </c>
      <c r="H42" s="113">
        <f>(IF(' facturen - kosten'!J51=$H$2,' facturen - kosten'!H51,0))</f>
        <v>0</v>
      </c>
      <c r="I42" s="114" t="b">
        <f>IF(H42&gt;0,' facturen - kosten'!I51,FALSE )</f>
        <v>0</v>
      </c>
      <c r="J42" s="113">
        <f>(IF(' facturen - kosten'!J51=$J$2,' facturen - kosten'!H51,0))</f>
        <v>0</v>
      </c>
      <c r="K42" s="114" t="b">
        <f>IF(J42&gt;0,' facturen - kosten'!I51,FALSE )</f>
        <v>0</v>
      </c>
      <c r="L42" s="113">
        <f>(IF(' facturen - kosten'!J51=$L$2,' facturen - kosten'!H51,0))</f>
        <v>0</v>
      </c>
      <c r="M42" s="114" t="b">
        <f>IF(L42&gt;0,' facturen - kosten'!I51,FALSE )</f>
        <v>0</v>
      </c>
    </row>
    <row r="43" spans="1:13" x14ac:dyDescent="0.3">
      <c r="A43" s="112" t="s">
        <v>164</v>
      </c>
      <c r="B43" s="113">
        <f>(IF(' facturen - kosten'!J52=$B$2,' facturen - kosten'!H52,0))</f>
        <v>0</v>
      </c>
      <c r="C43" s="114" t="b">
        <f>IF(B43&gt;0,' facturen - kosten'!I52,FALSE )</f>
        <v>0</v>
      </c>
      <c r="D43" s="113">
        <f>(IF(' facturen - kosten'!J52=$D$2,' facturen - kosten'!H52,0))</f>
        <v>0</v>
      </c>
      <c r="E43" s="114" t="b">
        <f>IF(D43&gt;0,' facturen - kosten'!I52,FALSE )</f>
        <v>0</v>
      </c>
      <c r="F43" s="113">
        <f>(IF(' facturen - kosten'!J52=$F$2,' facturen - kosten'!H52,0))</f>
        <v>0</v>
      </c>
      <c r="G43" s="114" t="b">
        <f>IF(F43&gt;0,' facturen - kosten'!I52,FALSE )</f>
        <v>0</v>
      </c>
      <c r="H43" s="113">
        <f>(IF(' facturen - kosten'!J52=$H$2,' facturen - kosten'!H52,0))</f>
        <v>0</v>
      </c>
      <c r="I43" s="114" t="b">
        <f>IF(H43&gt;0,' facturen - kosten'!I52,FALSE )</f>
        <v>0</v>
      </c>
      <c r="J43" s="113">
        <f>(IF(' facturen - kosten'!J52=$J$2,' facturen - kosten'!H52,0))</f>
        <v>0</v>
      </c>
      <c r="K43" s="114" t="b">
        <f>IF(J43&gt;0,' facturen - kosten'!I52,FALSE )</f>
        <v>0</v>
      </c>
      <c r="L43" s="113">
        <f>(IF(' facturen - kosten'!J52=$L$2,' facturen - kosten'!H52,0))</f>
        <v>0</v>
      </c>
      <c r="M43" s="114" t="b">
        <f>IF(L43&gt;0,' facturen - kosten'!I52,FALSE )</f>
        <v>0</v>
      </c>
    </row>
    <row r="44" spans="1:13" x14ac:dyDescent="0.3">
      <c r="A44" s="112" t="s">
        <v>165</v>
      </c>
      <c r="B44" s="113">
        <f>(IF(' facturen - kosten'!J53=$B$2,' facturen - kosten'!H53,0))</f>
        <v>0</v>
      </c>
      <c r="C44" s="114" t="b">
        <f>IF(B44&gt;0,' facturen - kosten'!I53,FALSE )</f>
        <v>0</v>
      </c>
      <c r="D44" s="113">
        <f>(IF(' facturen - kosten'!J53=$D$2,' facturen - kosten'!H53,0))</f>
        <v>0</v>
      </c>
      <c r="E44" s="114" t="b">
        <f>IF(D44&gt;0,' facturen - kosten'!I53,FALSE )</f>
        <v>0</v>
      </c>
      <c r="F44" s="113">
        <f>(IF(' facturen - kosten'!J53=$F$2,' facturen - kosten'!H53,0))</f>
        <v>0</v>
      </c>
      <c r="G44" s="114" t="b">
        <f>IF(F44&gt;0,' facturen - kosten'!I53,FALSE )</f>
        <v>0</v>
      </c>
      <c r="H44" s="113">
        <f>(IF(' facturen - kosten'!J53=$H$2,' facturen - kosten'!H53,0))</f>
        <v>0</v>
      </c>
      <c r="I44" s="114" t="b">
        <f>IF(H44&gt;0,' facturen - kosten'!I53,FALSE )</f>
        <v>0</v>
      </c>
      <c r="J44" s="113">
        <f>(IF(' facturen - kosten'!J53=$J$2,' facturen - kosten'!H53,0))</f>
        <v>0</v>
      </c>
      <c r="K44" s="114" t="b">
        <f>IF(J44&gt;0,' facturen - kosten'!I53,FALSE )</f>
        <v>0</v>
      </c>
      <c r="L44" s="113">
        <f>(IF(' facturen - kosten'!J53=$L$2,' facturen - kosten'!H53,0))</f>
        <v>0</v>
      </c>
      <c r="M44" s="114" t="b">
        <f>IF(L44&gt;0,' facturen - kosten'!I53,FALSE )</f>
        <v>0</v>
      </c>
    </row>
    <row r="45" spans="1:13" x14ac:dyDescent="0.3">
      <c r="A45" s="112" t="s">
        <v>166</v>
      </c>
      <c r="B45" s="113">
        <f>(IF(' facturen - kosten'!J54=$B$2,' facturen - kosten'!H54,0))</f>
        <v>0</v>
      </c>
      <c r="C45" s="114" t="b">
        <f>IF(B45&gt;0,' facturen - kosten'!I54,FALSE )</f>
        <v>0</v>
      </c>
      <c r="D45" s="113">
        <f>(IF(' facturen - kosten'!J54=$D$2,' facturen - kosten'!H54,0))</f>
        <v>0</v>
      </c>
      <c r="E45" s="114" t="b">
        <f>IF(D45&gt;0,' facturen - kosten'!I54,FALSE )</f>
        <v>0</v>
      </c>
      <c r="F45" s="113">
        <f>(IF(' facturen - kosten'!J54=$F$2,' facturen - kosten'!H54,0))</f>
        <v>0</v>
      </c>
      <c r="G45" s="114" t="b">
        <f>IF(F45&gt;0,' facturen - kosten'!I54,FALSE )</f>
        <v>0</v>
      </c>
      <c r="H45" s="113">
        <f>(IF(' facturen - kosten'!J54=$H$2,' facturen - kosten'!H54,0))</f>
        <v>0</v>
      </c>
      <c r="I45" s="114" t="b">
        <f>IF(H45&gt;0,' facturen - kosten'!I54,FALSE )</f>
        <v>0</v>
      </c>
      <c r="J45" s="113">
        <f>(IF(' facturen - kosten'!J54=$J$2,' facturen - kosten'!H54,0))</f>
        <v>0</v>
      </c>
      <c r="K45" s="114" t="b">
        <f>IF(J45&gt;0,' facturen - kosten'!I54,FALSE )</f>
        <v>0</v>
      </c>
      <c r="L45" s="113">
        <f>(IF(' facturen - kosten'!J54=$L$2,' facturen - kosten'!H54,0))</f>
        <v>0</v>
      </c>
      <c r="M45" s="114" t="b">
        <f>IF(L45&gt;0,' facturen - kosten'!I54,FALSE )</f>
        <v>0</v>
      </c>
    </row>
    <row r="46" spans="1:13" x14ac:dyDescent="0.3">
      <c r="A46" s="112" t="s">
        <v>167</v>
      </c>
      <c r="B46" s="113">
        <f>(IF(' facturen - kosten'!J55=$B$2,' facturen - kosten'!H55,0))</f>
        <v>0</v>
      </c>
      <c r="C46" s="114" t="b">
        <f>IF(B46&gt;0,' facturen - kosten'!I55,FALSE )</f>
        <v>0</v>
      </c>
      <c r="D46" s="113">
        <f>(IF(' facturen - kosten'!J55=$D$2,' facturen - kosten'!H55,0))</f>
        <v>0</v>
      </c>
      <c r="E46" s="114" t="b">
        <f>IF(D46&gt;0,' facturen - kosten'!I55,FALSE )</f>
        <v>0</v>
      </c>
      <c r="F46" s="113">
        <f>(IF(' facturen - kosten'!J55=$F$2,' facturen - kosten'!H55,0))</f>
        <v>0</v>
      </c>
      <c r="G46" s="114" t="b">
        <f>IF(F46&gt;0,' facturen - kosten'!I55,FALSE )</f>
        <v>0</v>
      </c>
      <c r="H46" s="113">
        <f>(IF(' facturen - kosten'!J55=$H$2,' facturen - kosten'!H55,0))</f>
        <v>0</v>
      </c>
      <c r="I46" s="114" t="b">
        <f>IF(H46&gt;0,' facturen - kosten'!I55,FALSE )</f>
        <v>0</v>
      </c>
      <c r="J46" s="113">
        <f>(IF(' facturen - kosten'!J55=$J$2,' facturen - kosten'!H55,0))</f>
        <v>0</v>
      </c>
      <c r="K46" s="114" t="b">
        <f>IF(J46&gt;0,' facturen - kosten'!I55,FALSE )</f>
        <v>0</v>
      </c>
      <c r="L46" s="113">
        <f>(IF(' facturen - kosten'!J55=$L$2,' facturen - kosten'!H55,0))</f>
        <v>0</v>
      </c>
      <c r="M46" s="114" t="b">
        <f>IF(L46&gt;0,' facturen - kosten'!I55,FALSE )</f>
        <v>0</v>
      </c>
    </row>
    <row r="47" spans="1:13" x14ac:dyDescent="0.3">
      <c r="A47" s="112" t="s">
        <v>168</v>
      </c>
      <c r="B47" s="113">
        <f>(IF(' facturen - kosten'!J56=$B$2,' facturen - kosten'!H56,0))</f>
        <v>0</v>
      </c>
      <c r="C47" s="114" t="b">
        <f>IF(B47&gt;0,' facturen - kosten'!I56,FALSE )</f>
        <v>0</v>
      </c>
      <c r="D47" s="113">
        <f>(IF(' facturen - kosten'!J56=$D$2,' facturen - kosten'!H56,0))</f>
        <v>0</v>
      </c>
      <c r="E47" s="114" t="b">
        <f>IF(D47&gt;0,' facturen - kosten'!I56,FALSE )</f>
        <v>0</v>
      </c>
      <c r="F47" s="113">
        <f>(IF(' facturen - kosten'!J56=$F$2,' facturen - kosten'!H56,0))</f>
        <v>0</v>
      </c>
      <c r="G47" s="114" t="b">
        <f>IF(F47&gt;0,' facturen - kosten'!I56,FALSE )</f>
        <v>0</v>
      </c>
      <c r="H47" s="113">
        <f>(IF(' facturen - kosten'!J56=$H$2,' facturen - kosten'!H56,0))</f>
        <v>0</v>
      </c>
      <c r="I47" s="114" t="b">
        <f>IF(H47&gt;0,' facturen - kosten'!I56,FALSE )</f>
        <v>0</v>
      </c>
      <c r="J47" s="113">
        <f>(IF(' facturen - kosten'!J56=$J$2,' facturen - kosten'!H56,0))</f>
        <v>0</v>
      </c>
      <c r="K47" s="114" t="b">
        <f>IF(J47&gt;0,' facturen - kosten'!I56,FALSE )</f>
        <v>0</v>
      </c>
      <c r="L47" s="113">
        <f>(IF(' facturen - kosten'!J56=$L$2,' facturen - kosten'!H56,0))</f>
        <v>0</v>
      </c>
      <c r="M47" s="114" t="b">
        <f>IF(L47&gt;0,' facturen - kosten'!I56,FALSE )</f>
        <v>0</v>
      </c>
    </row>
    <row r="48" spans="1:13" x14ac:dyDescent="0.3">
      <c r="A48" s="112" t="s">
        <v>169</v>
      </c>
      <c r="B48" s="113">
        <f>(IF(' facturen - kosten'!J57=$B$2,' facturen - kosten'!H57,0))</f>
        <v>0</v>
      </c>
      <c r="C48" s="114" t="b">
        <f>IF(B48&gt;0,' facturen - kosten'!I57,FALSE )</f>
        <v>0</v>
      </c>
      <c r="D48" s="113">
        <f>(IF(' facturen - kosten'!J57=$D$2,' facturen - kosten'!H57,0))</f>
        <v>0</v>
      </c>
      <c r="E48" s="114" t="b">
        <f>IF(D48&gt;0,' facturen - kosten'!I57,FALSE )</f>
        <v>0</v>
      </c>
      <c r="F48" s="113">
        <f>(IF(' facturen - kosten'!J57=$F$2,' facturen - kosten'!H57,0))</f>
        <v>0</v>
      </c>
      <c r="G48" s="114" t="b">
        <f>IF(F48&gt;0,' facturen - kosten'!I57,FALSE )</f>
        <v>0</v>
      </c>
      <c r="H48" s="113">
        <f>(IF(' facturen - kosten'!J57=$H$2,' facturen - kosten'!H57,0))</f>
        <v>0</v>
      </c>
      <c r="I48" s="114" t="b">
        <f>IF(H48&gt;0,' facturen - kosten'!I57,FALSE )</f>
        <v>0</v>
      </c>
      <c r="J48" s="113">
        <f>(IF(' facturen - kosten'!J57=$J$2,' facturen - kosten'!H57,0))</f>
        <v>0</v>
      </c>
      <c r="K48" s="114" t="b">
        <f>IF(J48&gt;0,' facturen - kosten'!I57,FALSE )</f>
        <v>0</v>
      </c>
      <c r="L48" s="113">
        <f>(IF(' facturen - kosten'!J57=$L$2,' facturen - kosten'!H57,0))</f>
        <v>0</v>
      </c>
      <c r="M48" s="114" t="b">
        <f>IF(L48&gt;0,' facturen - kosten'!I57,FALSE )</f>
        <v>0</v>
      </c>
    </row>
    <row r="49" spans="1:13" x14ac:dyDescent="0.3">
      <c r="A49" s="112" t="s">
        <v>170</v>
      </c>
      <c r="B49" s="113">
        <f>(IF(' facturen - kosten'!J58=$B$2,' facturen - kosten'!H58,0))</f>
        <v>0</v>
      </c>
      <c r="C49" s="114" t="b">
        <f>IF(B49&gt;0,' facturen - kosten'!I58,FALSE )</f>
        <v>0</v>
      </c>
      <c r="D49" s="113">
        <f>(IF(' facturen - kosten'!J58=$D$2,' facturen - kosten'!H58,0))</f>
        <v>0</v>
      </c>
      <c r="E49" s="114" t="b">
        <f>IF(D49&gt;0,' facturen - kosten'!I58,FALSE )</f>
        <v>0</v>
      </c>
      <c r="F49" s="113">
        <f>(IF(' facturen - kosten'!J58=$F$2,' facturen - kosten'!H58,0))</f>
        <v>0</v>
      </c>
      <c r="G49" s="114" t="b">
        <f>IF(F49&gt;0,' facturen - kosten'!I58,FALSE )</f>
        <v>0</v>
      </c>
      <c r="H49" s="113">
        <f>(IF(' facturen - kosten'!J58=$H$2,' facturen - kosten'!H58,0))</f>
        <v>0</v>
      </c>
      <c r="I49" s="114" t="b">
        <f>IF(H49&gt;0,' facturen - kosten'!I58,FALSE )</f>
        <v>0</v>
      </c>
      <c r="J49" s="113">
        <f>(IF(' facturen - kosten'!J58=$J$2,' facturen - kosten'!H58,0))</f>
        <v>0</v>
      </c>
      <c r="K49" s="114" t="b">
        <f>IF(J49&gt;0,' facturen - kosten'!I58,FALSE )</f>
        <v>0</v>
      </c>
      <c r="L49" s="113">
        <f>(IF(' facturen - kosten'!J58=$L$2,' facturen - kosten'!H58,0))</f>
        <v>0</v>
      </c>
      <c r="M49" s="114" t="b">
        <f>IF(L49&gt;0,' facturen - kosten'!I58,FALSE )</f>
        <v>0</v>
      </c>
    </row>
    <row r="50" spans="1:13" x14ac:dyDescent="0.3">
      <c r="A50" s="112" t="s">
        <v>171</v>
      </c>
      <c r="B50" s="113">
        <f>(IF(' facturen - kosten'!J59=$B$2,' facturen - kosten'!H59,0))</f>
        <v>0</v>
      </c>
      <c r="C50" s="114" t="b">
        <f>IF(B50&gt;0,' facturen - kosten'!I59,FALSE )</f>
        <v>0</v>
      </c>
      <c r="D50" s="113">
        <f>(IF(' facturen - kosten'!J59=$D$2,' facturen - kosten'!H59,0))</f>
        <v>0</v>
      </c>
      <c r="E50" s="114" t="b">
        <f>IF(D50&gt;0,' facturen - kosten'!I59,FALSE )</f>
        <v>0</v>
      </c>
      <c r="F50" s="113">
        <f>(IF(' facturen - kosten'!J59=$F$2,' facturen - kosten'!H59,0))</f>
        <v>0</v>
      </c>
      <c r="G50" s="114" t="b">
        <f>IF(F50&gt;0,' facturen - kosten'!I59,FALSE )</f>
        <v>0</v>
      </c>
      <c r="H50" s="113">
        <f>(IF(' facturen - kosten'!J59=$H$2,' facturen - kosten'!H59,0))</f>
        <v>0</v>
      </c>
      <c r="I50" s="114" t="b">
        <f>IF(H50&gt;0,' facturen - kosten'!I59,FALSE )</f>
        <v>0</v>
      </c>
      <c r="J50" s="113">
        <f>(IF(' facturen - kosten'!J59=$J$2,' facturen - kosten'!H59,0))</f>
        <v>0</v>
      </c>
      <c r="K50" s="114" t="b">
        <f>IF(J50&gt;0,' facturen - kosten'!I59,FALSE )</f>
        <v>0</v>
      </c>
      <c r="L50" s="113">
        <f>(IF(' facturen - kosten'!J59=$L$2,' facturen - kosten'!H59,0))</f>
        <v>0</v>
      </c>
      <c r="M50" s="114" t="b">
        <f>IF(L50&gt;0,' facturen - kosten'!I59,FALSE )</f>
        <v>0</v>
      </c>
    </row>
    <row r="51" spans="1:13" x14ac:dyDescent="0.3">
      <c r="A51" s="112" t="s">
        <v>172</v>
      </c>
      <c r="B51" s="113">
        <f>(IF(' facturen - kosten'!J60=$B$2,' facturen - kosten'!H60,0))</f>
        <v>0</v>
      </c>
      <c r="C51" s="114" t="b">
        <f>IF(B51&gt;0,' facturen - kosten'!I60,FALSE )</f>
        <v>0</v>
      </c>
      <c r="D51" s="113">
        <f>(IF(' facturen - kosten'!J60=$D$2,' facturen - kosten'!H60,0))</f>
        <v>0</v>
      </c>
      <c r="E51" s="114" t="b">
        <f>IF(D51&gt;0,' facturen - kosten'!I60,FALSE )</f>
        <v>0</v>
      </c>
      <c r="F51" s="113">
        <f>(IF(' facturen - kosten'!J60=$F$2,' facturen - kosten'!H60,0))</f>
        <v>0</v>
      </c>
      <c r="G51" s="114" t="b">
        <f>IF(F51&gt;0,' facturen - kosten'!I60,FALSE )</f>
        <v>0</v>
      </c>
      <c r="H51" s="113">
        <f>(IF(' facturen - kosten'!J60=$H$2,' facturen - kosten'!H60,0))</f>
        <v>0</v>
      </c>
      <c r="I51" s="114" t="b">
        <f>IF(H51&gt;0,' facturen - kosten'!I60,FALSE )</f>
        <v>0</v>
      </c>
      <c r="J51" s="113">
        <f>(IF(' facturen - kosten'!J60=$J$2,' facturen - kosten'!H60,0))</f>
        <v>0</v>
      </c>
      <c r="K51" s="114" t="b">
        <f>IF(J51&gt;0,' facturen - kosten'!I60,FALSE )</f>
        <v>0</v>
      </c>
      <c r="L51" s="113">
        <f>(IF(' facturen - kosten'!J60=$L$2,' facturen - kosten'!H60,0))</f>
        <v>0</v>
      </c>
      <c r="M51" s="114" t="b">
        <f>IF(L51&gt;0,' facturen - kosten'!I60,FALSE )</f>
        <v>0</v>
      </c>
    </row>
    <row r="52" spans="1:13" x14ac:dyDescent="0.3">
      <c r="A52" s="112" t="s">
        <v>173</v>
      </c>
      <c r="B52" s="113">
        <f>(IF(' facturen - kosten'!J61=$B$2,' facturen - kosten'!H61,0))</f>
        <v>0</v>
      </c>
      <c r="C52" s="114" t="b">
        <f>IF(B52&gt;0,' facturen - kosten'!I61,FALSE )</f>
        <v>0</v>
      </c>
      <c r="D52" s="113">
        <f>(IF(' facturen - kosten'!J61=$D$2,' facturen - kosten'!H61,0))</f>
        <v>0</v>
      </c>
      <c r="E52" s="114" t="b">
        <f>IF(D52&gt;0,' facturen - kosten'!I61,FALSE )</f>
        <v>0</v>
      </c>
      <c r="F52" s="113">
        <f>(IF(' facturen - kosten'!J61=$F$2,' facturen - kosten'!H61,0))</f>
        <v>0</v>
      </c>
      <c r="G52" s="114" t="b">
        <f>IF(F52&gt;0,' facturen - kosten'!I61,FALSE )</f>
        <v>0</v>
      </c>
      <c r="H52" s="113">
        <f>(IF(' facturen - kosten'!J61=$H$2,' facturen - kosten'!H61,0))</f>
        <v>0</v>
      </c>
      <c r="I52" s="114" t="b">
        <f>IF(H52&gt;0,' facturen - kosten'!I61,FALSE )</f>
        <v>0</v>
      </c>
      <c r="J52" s="113">
        <f>(IF(' facturen - kosten'!J61=$J$2,' facturen - kosten'!H61,0))</f>
        <v>0</v>
      </c>
      <c r="K52" s="114" t="b">
        <f>IF(J52&gt;0,' facturen - kosten'!I61,FALSE )</f>
        <v>0</v>
      </c>
      <c r="L52" s="113">
        <f>(IF(' facturen - kosten'!J61=$L$2,' facturen - kosten'!H61,0))</f>
        <v>0</v>
      </c>
      <c r="M52" s="114" t="b">
        <f>IF(L52&gt;0,' facturen - kosten'!I61,FALSE )</f>
        <v>0</v>
      </c>
    </row>
    <row r="53" spans="1:13" x14ac:dyDescent="0.3">
      <c r="A53" s="112" t="s">
        <v>174</v>
      </c>
      <c r="B53" s="113">
        <f>(IF(' facturen - kosten'!J62=$B$2,' facturen - kosten'!H62,0))</f>
        <v>0</v>
      </c>
      <c r="C53" s="114" t="b">
        <f>IF(B53&gt;0,' facturen - kosten'!I62,FALSE )</f>
        <v>0</v>
      </c>
      <c r="D53" s="113">
        <f>(IF(' facturen - kosten'!J62=$D$2,' facturen - kosten'!H62,0))</f>
        <v>0</v>
      </c>
      <c r="E53" s="114" t="b">
        <f>IF(D53&gt;0,' facturen - kosten'!I62,FALSE )</f>
        <v>0</v>
      </c>
      <c r="F53" s="113">
        <f>(IF(' facturen - kosten'!J62=$F$2,' facturen - kosten'!H62,0))</f>
        <v>0</v>
      </c>
      <c r="G53" s="114" t="b">
        <f>IF(F53&gt;0,' facturen - kosten'!I62,FALSE )</f>
        <v>0</v>
      </c>
      <c r="H53" s="113">
        <f>(IF(' facturen - kosten'!J62=$H$2,' facturen - kosten'!H62,0))</f>
        <v>0</v>
      </c>
      <c r="I53" s="114" t="b">
        <f>IF(H53&gt;0,' facturen - kosten'!I62,FALSE )</f>
        <v>0</v>
      </c>
      <c r="J53" s="113">
        <f>(IF(' facturen - kosten'!J62=$J$2,' facturen - kosten'!H62,0))</f>
        <v>0</v>
      </c>
      <c r="K53" s="114" t="b">
        <f>IF(J53&gt;0,' facturen - kosten'!I62,FALSE )</f>
        <v>0</v>
      </c>
      <c r="L53" s="113">
        <f>(IF(' facturen - kosten'!J62=$L$2,' facturen - kosten'!H62,0))</f>
        <v>0</v>
      </c>
      <c r="M53" s="114" t="b">
        <f>IF(L53&gt;0,' facturen - kosten'!I62,FALSE )</f>
        <v>0</v>
      </c>
    </row>
    <row r="54" spans="1:13" x14ac:dyDescent="0.3">
      <c r="A54" s="112" t="s">
        <v>175</v>
      </c>
      <c r="B54" s="113">
        <f>(IF(' facturen - kosten'!J63=$B$2,' facturen - kosten'!H63,0))</f>
        <v>0</v>
      </c>
      <c r="C54" s="114" t="b">
        <f>IF(B54&gt;0,' facturen - kosten'!I63,FALSE )</f>
        <v>0</v>
      </c>
      <c r="D54" s="113">
        <f>(IF(' facturen - kosten'!J63=$D$2,' facturen - kosten'!H63,0))</f>
        <v>0</v>
      </c>
      <c r="E54" s="114" t="b">
        <f>IF(D54&gt;0,' facturen - kosten'!I63,FALSE )</f>
        <v>0</v>
      </c>
      <c r="F54" s="113">
        <f>(IF(' facturen - kosten'!J63=$F$2,' facturen - kosten'!H63,0))</f>
        <v>0</v>
      </c>
      <c r="G54" s="114" t="b">
        <f>IF(F54&gt;0,' facturen - kosten'!I63,FALSE )</f>
        <v>0</v>
      </c>
      <c r="H54" s="113">
        <f>(IF(' facturen - kosten'!J63=$H$2,' facturen - kosten'!H63,0))</f>
        <v>0</v>
      </c>
      <c r="I54" s="114" t="b">
        <f>IF(H54&gt;0,' facturen - kosten'!I63,FALSE )</f>
        <v>0</v>
      </c>
      <c r="J54" s="113">
        <f>(IF(' facturen - kosten'!J63=$J$2,' facturen - kosten'!H63,0))</f>
        <v>0</v>
      </c>
      <c r="K54" s="114" t="b">
        <f>IF(J54&gt;0,' facturen - kosten'!I63,FALSE )</f>
        <v>0</v>
      </c>
      <c r="L54" s="113">
        <f>(IF(' facturen - kosten'!J63=$L$2,' facturen - kosten'!H63,0))</f>
        <v>0</v>
      </c>
      <c r="M54" s="114" t="b">
        <f>IF(L54&gt;0,' facturen - kosten'!I63,FALSE )</f>
        <v>0</v>
      </c>
    </row>
    <row r="55" spans="1:13" x14ac:dyDescent="0.3">
      <c r="A55" s="112" t="s">
        <v>176</v>
      </c>
      <c r="B55" s="113">
        <f>(IF(' facturen - kosten'!J64=$B$2,' facturen - kosten'!H64,0))</f>
        <v>0</v>
      </c>
      <c r="C55" s="114" t="b">
        <f>IF(B55&gt;0,' facturen - kosten'!I64,FALSE )</f>
        <v>0</v>
      </c>
      <c r="D55" s="113">
        <f>(IF(' facturen - kosten'!J64=$D$2,' facturen - kosten'!H64,0))</f>
        <v>0</v>
      </c>
      <c r="E55" s="114" t="b">
        <f>IF(D55&gt;0,' facturen - kosten'!I64,FALSE )</f>
        <v>0</v>
      </c>
      <c r="F55" s="113">
        <f>(IF(' facturen - kosten'!J64=$F$2,' facturen - kosten'!H64,0))</f>
        <v>0</v>
      </c>
      <c r="G55" s="114" t="b">
        <f>IF(F55&gt;0,' facturen - kosten'!I64,FALSE )</f>
        <v>0</v>
      </c>
      <c r="H55" s="113">
        <f>(IF(' facturen - kosten'!J64=$H$2,' facturen - kosten'!H64,0))</f>
        <v>0</v>
      </c>
      <c r="I55" s="114" t="b">
        <f>IF(H55&gt;0,' facturen - kosten'!I64,FALSE )</f>
        <v>0</v>
      </c>
      <c r="J55" s="113">
        <f>(IF(' facturen - kosten'!J64=$J$2,' facturen - kosten'!H64,0))</f>
        <v>0</v>
      </c>
      <c r="K55" s="114" t="b">
        <f>IF(J55&gt;0,' facturen - kosten'!I64,FALSE )</f>
        <v>0</v>
      </c>
      <c r="L55" s="113">
        <f>(IF(' facturen - kosten'!J64=$L$2,' facturen - kosten'!H64,0))</f>
        <v>0</v>
      </c>
      <c r="M55" s="114" t="b">
        <f>IF(L55&gt;0,' facturen - kosten'!I64,FALSE )</f>
        <v>0</v>
      </c>
    </row>
    <row r="56" spans="1:13" x14ac:dyDescent="0.3">
      <c r="A56" s="112" t="s">
        <v>177</v>
      </c>
      <c r="B56" s="113">
        <f>(IF(' facturen - kosten'!J65=$B$2,' facturen - kosten'!H65,0))</f>
        <v>0</v>
      </c>
      <c r="C56" s="114" t="b">
        <f>IF(B56&gt;0,' facturen - kosten'!I65,FALSE )</f>
        <v>0</v>
      </c>
      <c r="D56" s="113">
        <f>(IF(' facturen - kosten'!J65=$D$2,' facturen - kosten'!H65,0))</f>
        <v>0</v>
      </c>
      <c r="E56" s="114" t="b">
        <f>IF(D56&gt;0,' facturen - kosten'!I65,FALSE )</f>
        <v>0</v>
      </c>
      <c r="F56" s="113">
        <f>(IF(' facturen - kosten'!J65=$F$2,' facturen - kosten'!H65,0))</f>
        <v>0</v>
      </c>
      <c r="G56" s="114" t="b">
        <f>IF(F56&gt;0,' facturen - kosten'!I65,FALSE )</f>
        <v>0</v>
      </c>
      <c r="H56" s="113">
        <f>(IF(' facturen - kosten'!J65=$H$2,' facturen - kosten'!H65,0))</f>
        <v>0</v>
      </c>
      <c r="I56" s="114" t="b">
        <f>IF(H56&gt;0,' facturen - kosten'!I65,FALSE )</f>
        <v>0</v>
      </c>
      <c r="J56" s="113">
        <f>(IF(' facturen - kosten'!J65=$J$2,' facturen - kosten'!H65,0))</f>
        <v>0</v>
      </c>
      <c r="K56" s="114" t="b">
        <f>IF(J56&gt;0,' facturen - kosten'!I65,FALSE )</f>
        <v>0</v>
      </c>
      <c r="L56" s="113">
        <f>(IF(' facturen - kosten'!J65=$L$2,' facturen - kosten'!H65,0))</f>
        <v>0</v>
      </c>
      <c r="M56" s="114" t="b">
        <f>IF(L56&gt;0,' facturen - kosten'!I65,FALSE )</f>
        <v>0</v>
      </c>
    </row>
    <row r="57" spans="1:13" x14ac:dyDescent="0.3">
      <c r="A57" s="112" t="s">
        <v>178</v>
      </c>
      <c r="B57" s="113">
        <f>(IF(' facturen - kosten'!J66=$B$2,' facturen - kosten'!H66,0))</f>
        <v>0</v>
      </c>
      <c r="C57" s="114" t="b">
        <f>IF(B57&gt;0,' facturen - kosten'!I66,FALSE )</f>
        <v>0</v>
      </c>
      <c r="D57" s="113">
        <f>(IF(' facturen - kosten'!J66=$D$2,' facturen - kosten'!H66,0))</f>
        <v>0</v>
      </c>
      <c r="E57" s="114" t="b">
        <f>IF(D57&gt;0,' facturen - kosten'!I66,FALSE )</f>
        <v>0</v>
      </c>
      <c r="F57" s="113">
        <f>(IF(' facturen - kosten'!J66=$F$2,' facturen - kosten'!H66,0))</f>
        <v>0</v>
      </c>
      <c r="G57" s="114" t="b">
        <f>IF(F57&gt;0,' facturen - kosten'!I66,FALSE )</f>
        <v>0</v>
      </c>
      <c r="H57" s="113">
        <f>(IF(' facturen - kosten'!J66=$H$2,' facturen - kosten'!H66,0))</f>
        <v>0</v>
      </c>
      <c r="I57" s="114" t="b">
        <f>IF(H57&gt;0,' facturen - kosten'!I66,FALSE )</f>
        <v>0</v>
      </c>
      <c r="J57" s="113">
        <f>(IF(' facturen - kosten'!J66=$J$2,' facturen - kosten'!H66,0))</f>
        <v>0</v>
      </c>
      <c r="K57" s="114" t="b">
        <f>IF(J57&gt;0,' facturen - kosten'!I66,FALSE )</f>
        <v>0</v>
      </c>
      <c r="L57" s="113">
        <f>(IF(' facturen - kosten'!J66=$L$2,' facturen - kosten'!H66,0))</f>
        <v>0</v>
      </c>
      <c r="M57" s="114" t="b">
        <f>IF(L57&gt;0,' facturen - kosten'!I66,FALSE )</f>
        <v>0</v>
      </c>
    </row>
    <row r="58" spans="1:13" x14ac:dyDescent="0.3">
      <c r="A58" s="112" t="s">
        <v>179</v>
      </c>
      <c r="B58" s="113">
        <f>(IF(' facturen - kosten'!J67=$B$2,' facturen - kosten'!H67,0))</f>
        <v>0</v>
      </c>
      <c r="C58" s="114" t="b">
        <f>IF(B58&gt;0,' facturen - kosten'!I67,FALSE )</f>
        <v>0</v>
      </c>
      <c r="D58" s="113">
        <f>(IF(' facturen - kosten'!J67=$D$2,' facturen - kosten'!H67,0))</f>
        <v>0</v>
      </c>
      <c r="E58" s="114" t="b">
        <f>IF(D58&gt;0,' facturen - kosten'!I67,FALSE )</f>
        <v>0</v>
      </c>
      <c r="F58" s="113">
        <f>(IF(' facturen - kosten'!J67=$F$2,' facturen - kosten'!H67,0))</f>
        <v>0</v>
      </c>
      <c r="G58" s="114" t="b">
        <f>IF(F58&gt;0,' facturen - kosten'!I67,FALSE )</f>
        <v>0</v>
      </c>
      <c r="H58" s="113">
        <f>(IF(' facturen - kosten'!J67=$H$2,' facturen - kosten'!H67,0))</f>
        <v>0</v>
      </c>
      <c r="I58" s="114" t="b">
        <f>IF(H58&gt;0,' facturen - kosten'!I67,FALSE )</f>
        <v>0</v>
      </c>
      <c r="J58" s="113">
        <f>(IF(' facturen - kosten'!J67=$J$2,' facturen - kosten'!H67,0))</f>
        <v>0</v>
      </c>
      <c r="K58" s="114" t="b">
        <f>IF(J58&gt;0,' facturen - kosten'!I67,FALSE )</f>
        <v>0</v>
      </c>
      <c r="L58" s="113">
        <f>(IF(' facturen - kosten'!J67=$L$2,' facturen - kosten'!H67,0))</f>
        <v>0</v>
      </c>
      <c r="M58" s="114" t="b">
        <f>IF(L58&gt;0,' facturen - kosten'!I67,FALSE )</f>
        <v>0</v>
      </c>
    </row>
    <row r="59" spans="1:13" x14ac:dyDescent="0.3">
      <c r="A59" s="112" t="s">
        <v>180</v>
      </c>
      <c r="B59" s="113">
        <f>(IF(' facturen - kosten'!J68=$B$2,' facturen - kosten'!H68,0))</f>
        <v>0</v>
      </c>
      <c r="C59" s="114" t="b">
        <f>IF(B59&gt;0,' facturen - kosten'!I68,FALSE )</f>
        <v>0</v>
      </c>
      <c r="D59" s="113">
        <f>(IF(' facturen - kosten'!J68=$D$2,' facturen - kosten'!H68,0))</f>
        <v>0</v>
      </c>
      <c r="E59" s="114" t="b">
        <f>IF(D59&gt;0,' facturen - kosten'!I68,FALSE )</f>
        <v>0</v>
      </c>
      <c r="F59" s="113">
        <f>(IF(' facturen - kosten'!J68=$F$2,' facturen - kosten'!H68,0))</f>
        <v>0</v>
      </c>
      <c r="G59" s="114" t="b">
        <f>IF(F59&gt;0,' facturen - kosten'!I68,FALSE )</f>
        <v>0</v>
      </c>
      <c r="H59" s="113">
        <f>(IF(' facturen - kosten'!J68=$H$2,' facturen - kosten'!H68,0))</f>
        <v>0</v>
      </c>
      <c r="I59" s="114" t="b">
        <f>IF(H59&gt;0,' facturen - kosten'!I68,FALSE )</f>
        <v>0</v>
      </c>
      <c r="J59" s="113">
        <f>(IF(' facturen - kosten'!J68=$J$2,' facturen - kosten'!H68,0))</f>
        <v>0</v>
      </c>
      <c r="K59" s="114" t="b">
        <f>IF(J59&gt;0,' facturen - kosten'!I68,FALSE )</f>
        <v>0</v>
      </c>
      <c r="L59" s="113">
        <f>(IF(' facturen - kosten'!J68=$L$2,' facturen - kosten'!H68,0))</f>
        <v>0</v>
      </c>
      <c r="M59" s="114" t="b">
        <f>IF(L59&gt;0,' facturen - kosten'!I68,FALSE )</f>
        <v>0</v>
      </c>
    </row>
    <row r="60" spans="1:13" x14ac:dyDescent="0.3">
      <c r="A60" s="112" t="s">
        <v>181</v>
      </c>
      <c r="B60" s="113">
        <f>(IF(' facturen - kosten'!J69=$B$2,' facturen - kosten'!H69,0))</f>
        <v>0</v>
      </c>
      <c r="C60" s="114" t="b">
        <f>IF(B60&gt;0,' facturen - kosten'!I69,FALSE )</f>
        <v>0</v>
      </c>
      <c r="D60" s="113">
        <f>(IF(' facturen - kosten'!J69=$D$2,' facturen - kosten'!H69,0))</f>
        <v>0</v>
      </c>
      <c r="E60" s="114" t="b">
        <f>IF(D60&gt;0,' facturen - kosten'!I69,FALSE )</f>
        <v>0</v>
      </c>
      <c r="F60" s="113">
        <f>(IF(' facturen - kosten'!J69=$F$2,' facturen - kosten'!H69,0))</f>
        <v>0</v>
      </c>
      <c r="G60" s="114" t="b">
        <f>IF(F60&gt;0,' facturen - kosten'!I69,FALSE )</f>
        <v>0</v>
      </c>
      <c r="H60" s="113">
        <f>(IF(' facturen - kosten'!J69=$H$2,' facturen - kosten'!H69,0))</f>
        <v>0</v>
      </c>
      <c r="I60" s="114" t="b">
        <f>IF(H60&gt;0,' facturen - kosten'!I69,FALSE )</f>
        <v>0</v>
      </c>
      <c r="J60" s="113">
        <f>(IF(' facturen - kosten'!J69=$J$2,' facturen - kosten'!H69,0))</f>
        <v>0</v>
      </c>
      <c r="K60" s="114" t="b">
        <f>IF(J60&gt;0,' facturen - kosten'!I69,FALSE )</f>
        <v>0</v>
      </c>
      <c r="L60" s="113">
        <f>(IF(' facturen - kosten'!J69=$L$2,' facturen - kosten'!H69,0))</f>
        <v>0</v>
      </c>
      <c r="M60" s="114" t="b">
        <f>IF(L60&gt;0,' facturen - kosten'!I69,FALSE )</f>
        <v>0</v>
      </c>
    </row>
    <row r="61" spans="1:13" x14ac:dyDescent="0.3">
      <c r="A61" s="112" t="s">
        <v>182</v>
      </c>
      <c r="B61" s="113">
        <f>(IF(' facturen - kosten'!J70=$B$2,' facturen - kosten'!H70,0))</f>
        <v>0</v>
      </c>
      <c r="C61" s="114" t="b">
        <f>IF(B61&gt;0,' facturen - kosten'!I70,FALSE )</f>
        <v>0</v>
      </c>
      <c r="D61" s="113">
        <f>(IF(' facturen - kosten'!J70=$D$2,' facturen - kosten'!H70,0))</f>
        <v>0</v>
      </c>
      <c r="E61" s="114" t="b">
        <f>IF(D61&gt;0,' facturen - kosten'!I70,FALSE )</f>
        <v>0</v>
      </c>
      <c r="F61" s="113">
        <f>(IF(' facturen - kosten'!J70=$F$2,' facturen - kosten'!H70,0))</f>
        <v>0</v>
      </c>
      <c r="G61" s="114" t="b">
        <f>IF(F61&gt;0,' facturen - kosten'!I70,FALSE )</f>
        <v>0</v>
      </c>
      <c r="H61" s="113">
        <f>(IF(' facturen - kosten'!J70=$H$2,' facturen - kosten'!H70,0))</f>
        <v>0</v>
      </c>
      <c r="I61" s="114" t="b">
        <f>IF(H61&gt;0,' facturen - kosten'!I70,FALSE )</f>
        <v>0</v>
      </c>
      <c r="J61" s="113">
        <f>(IF(' facturen - kosten'!J70=$J$2,' facturen - kosten'!H70,0))</f>
        <v>0</v>
      </c>
      <c r="K61" s="114" t="b">
        <f>IF(J61&gt;0,' facturen - kosten'!I70,FALSE )</f>
        <v>0</v>
      </c>
      <c r="L61" s="113">
        <f>(IF(' facturen - kosten'!J70=$L$2,' facturen - kosten'!H70,0))</f>
        <v>0</v>
      </c>
      <c r="M61" s="114" t="b">
        <f>IF(L61&gt;0,' facturen - kosten'!I70,FALSE )</f>
        <v>0</v>
      </c>
    </row>
    <row r="62" spans="1:13" x14ac:dyDescent="0.3">
      <c r="A62" s="112" t="s">
        <v>183</v>
      </c>
      <c r="B62" s="113">
        <f>(IF(' facturen - kosten'!J71=$B$2,' facturen - kosten'!H71,0))</f>
        <v>0</v>
      </c>
      <c r="C62" s="114" t="b">
        <f>IF(B62&gt;0,' facturen - kosten'!I71,FALSE )</f>
        <v>0</v>
      </c>
      <c r="D62" s="113">
        <f>(IF(' facturen - kosten'!J71=$D$2,' facturen - kosten'!H71,0))</f>
        <v>0</v>
      </c>
      <c r="E62" s="114" t="b">
        <f>IF(D62&gt;0,' facturen - kosten'!I71,FALSE )</f>
        <v>0</v>
      </c>
      <c r="F62" s="113">
        <f>(IF(' facturen - kosten'!J71=$F$2,' facturen - kosten'!H71,0))</f>
        <v>0</v>
      </c>
      <c r="G62" s="114" t="b">
        <f>IF(F62&gt;0,' facturen - kosten'!I71,FALSE )</f>
        <v>0</v>
      </c>
      <c r="H62" s="113">
        <f>(IF(' facturen - kosten'!J71=$H$2,' facturen - kosten'!H71,0))</f>
        <v>0</v>
      </c>
      <c r="I62" s="114" t="b">
        <f>IF(H62&gt;0,' facturen - kosten'!I71,FALSE )</f>
        <v>0</v>
      </c>
      <c r="J62" s="113">
        <f>(IF(' facturen - kosten'!J71=$J$2,' facturen - kosten'!H71,0))</f>
        <v>0</v>
      </c>
      <c r="K62" s="114" t="b">
        <f>IF(J62&gt;0,' facturen - kosten'!I71,FALSE )</f>
        <v>0</v>
      </c>
      <c r="L62" s="113">
        <f>(IF(' facturen - kosten'!J71=$L$2,' facturen - kosten'!H71,0))</f>
        <v>0</v>
      </c>
      <c r="M62" s="114" t="b">
        <f>IF(L62&gt;0,' facturen - kosten'!I71,FALSE )</f>
        <v>0</v>
      </c>
    </row>
    <row r="63" spans="1:13" x14ac:dyDescent="0.3">
      <c r="A63" s="112" t="s">
        <v>184</v>
      </c>
      <c r="B63" s="113">
        <f>(IF(' facturen - kosten'!J72=$B$2,' facturen - kosten'!H72,0))</f>
        <v>0</v>
      </c>
      <c r="C63" s="114" t="b">
        <f>IF(B63&gt;0,' facturen - kosten'!I72,FALSE )</f>
        <v>0</v>
      </c>
      <c r="D63" s="113">
        <f>(IF(' facturen - kosten'!J72=$D$2,' facturen - kosten'!H72,0))</f>
        <v>0</v>
      </c>
      <c r="E63" s="114" t="b">
        <f>IF(D63&gt;0,' facturen - kosten'!I72,FALSE )</f>
        <v>0</v>
      </c>
      <c r="F63" s="113">
        <f>(IF(' facturen - kosten'!J72=$F$2,' facturen - kosten'!H72,0))</f>
        <v>0</v>
      </c>
      <c r="G63" s="114" t="b">
        <f>IF(F63&gt;0,' facturen - kosten'!I72,FALSE )</f>
        <v>0</v>
      </c>
      <c r="H63" s="113">
        <f>(IF(' facturen - kosten'!J72=$H$2,' facturen - kosten'!H72,0))</f>
        <v>0</v>
      </c>
      <c r="I63" s="114" t="b">
        <f>IF(H63&gt;0,' facturen - kosten'!I72,FALSE )</f>
        <v>0</v>
      </c>
      <c r="J63" s="113">
        <f>(IF(' facturen - kosten'!J72=$J$2,' facturen - kosten'!H72,0))</f>
        <v>0</v>
      </c>
      <c r="K63" s="114" t="b">
        <f>IF(J63&gt;0,' facturen - kosten'!I72,FALSE )</f>
        <v>0</v>
      </c>
      <c r="L63" s="113">
        <f>(IF(' facturen - kosten'!J72=$L$2,' facturen - kosten'!H72,0))</f>
        <v>0</v>
      </c>
      <c r="M63" s="114" t="b">
        <f>IF(L63&gt;0,' facturen - kosten'!I72,FALSE )</f>
        <v>0</v>
      </c>
    </row>
    <row r="64" spans="1:13" x14ac:dyDescent="0.3">
      <c r="A64" s="112" t="s">
        <v>185</v>
      </c>
      <c r="B64" s="113">
        <f>(IF(' facturen - kosten'!J73=$B$2,' facturen - kosten'!H73,0))</f>
        <v>0</v>
      </c>
      <c r="C64" s="114" t="b">
        <f>IF(B64&gt;0,' facturen - kosten'!I73,FALSE )</f>
        <v>0</v>
      </c>
      <c r="D64" s="113">
        <f>(IF(' facturen - kosten'!J73=$D$2,' facturen - kosten'!H73,0))</f>
        <v>0</v>
      </c>
      <c r="E64" s="114" t="b">
        <f>IF(D64&gt;0,' facturen - kosten'!I73,FALSE )</f>
        <v>0</v>
      </c>
      <c r="F64" s="113">
        <f>(IF(' facturen - kosten'!J73=$F$2,' facturen - kosten'!H73,0))</f>
        <v>0</v>
      </c>
      <c r="G64" s="114" t="b">
        <f>IF(F64&gt;0,' facturen - kosten'!I73,FALSE )</f>
        <v>0</v>
      </c>
      <c r="H64" s="113">
        <f>(IF(' facturen - kosten'!J73=$H$2,' facturen - kosten'!H73,0))</f>
        <v>0</v>
      </c>
      <c r="I64" s="114" t="b">
        <f>IF(H64&gt;0,' facturen - kosten'!I73,FALSE )</f>
        <v>0</v>
      </c>
      <c r="J64" s="113">
        <f>(IF(' facturen - kosten'!J73=$J$2,' facturen - kosten'!H73,0))</f>
        <v>0</v>
      </c>
      <c r="K64" s="114" t="b">
        <f>IF(J64&gt;0,' facturen - kosten'!I73,FALSE )</f>
        <v>0</v>
      </c>
      <c r="L64" s="113">
        <f>(IF(' facturen - kosten'!J73=$L$2,' facturen - kosten'!H73,0))</f>
        <v>0</v>
      </c>
      <c r="M64" s="114" t="b">
        <f>IF(L64&gt;0,' facturen - kosten'!I73,FALSE )</f>
        <v>0</v>
      </c>
    </row>
    <row r="65" spans="1:13" x14ac:dyDescent="0.3">
      <c r="A65" s="112" t="s">
        <v>186</v>
      </c>
      <c r="B65" s="113">
        <f>(IF(' facturen - kosten'!J74=$B$2,' facturen - kosten'!H74,0))</f>
        <v>0</v>
      </c>
      <c r="C65" s="114" t="b">
        <f>IF(B65&gt;0,' facturen - kosten'!I74,FALSE )</f>
        <v>0</v>
      </c>
      <c r="D65" s="113">
        <f>(IF(' facturen - kosten'!J74=$D$2,' facturen - kosten'!H74,0))</f>
        <v>0</v>
      </c>
      <c r="E65" s="114" t="b">
        <f>IF(D65&gt;0,' facturen - kosten'!I74,FALSE )</f>
        <v>0</v>
      </c>
      <c r="F65" s="113">
        <f>(IF(' facturen - kosten'!J74=$F$2,' facturen - kosten'!H74,0))</f>
        <v>0</v>
      </c>
      <c r="G65" s="114" t="b">
        <f>IF(F65&gt;0,' facturen - kosten'!I74,FALSE )</f>
        <v>0</v>
      </c>
      <c r="H65" s="113">
        <f>(IF(' facturen - kosten'!J74=$H$2,' facturen - kosten'!H74,0))</f>
        <v>0</v>
      </c>
      <c r="I65" s="114" t="b">
        <f>IF(H65&gt;0,' facturen - kosten'!I74,FALSE )</f>
        <v>0</v>
      </c>
      <c r="J65" s="113">
        <f>(IF(' facturen - kosten'!J74=$J$2,' facturen - kosten'!H74,0))</f>
        <v>0</v>
      </c>
      <c r="K65" s="114" t="b">
        <f>IF(J65&gt;0,' facturen - kosten'!I74,FALSE )</f>
        <v>0</v>
      </c>
      <c r="L65" s="113">
        <f>(IF(' facturen - kosten'!J74=$L$2,' facturen - kosten'!H74,0))</f>
        <v>0</v>
      </c>
      <c r="M65" s="114" t="b">
        <f>IF(L65&gt;0,' facturen - kosten'!I74,FALSE )</f>
        <v>0</v>
      </c>
    </row>
    <row r="66" spans="1:13" x14ac:dyDescent="0.3">
      <c r="A66" s="112" t="s">
        <v>187</v>
      </c>
      <c r="B66" s="113">
        <f>(IF(' facturen - kosten'!J75=$B$2,' facturen - kosten'!H75,0))</f>
        <v>0</v>
      </c>
      <c r="C66" s="114" t="b">
        <f>IF(B66&gt;0,' facturen - kosten'!I75,FALSE )</f>
        <v>0</v>
      </c>
      <c r="D66" s="113">
        <f>(IF(' facturen - kosten'!J75=$D$2,' facturen - kosten'!H75,0))</f>
        <v>0</v>
      </c>
      <c r="E66" s="114" t="b">
        <f>IF(D66&gt;0,' facturen - kosten'!I75,FALSE )</f>
        <v>0</v>
      </c>
      <c r="F66" s="113">
        <f>(IF(' facturen - kosten'!J75=$F$2,' facturen - kosten'!H75,0))</f>
        <v>0</v>
      </c>
      <c r="G66" s="114" t="b">
        <f>IF(F66&gt;0,' facturen - kosten'!I75,FALSE )</f>
        <v>0</v>
      </c>
      <c r="H66" s="113">
        <f>(IF(' facturen - kosten'!J75=$H$2,' facturen - kosten'!H75,0))</f>
        <v>0</v>
      </c>
      <c r="I66" s="114" t="b">
        <f>IF(H66&gt;0,' facturen - kosten'!I75,FALSE )</f>
        <v>0</v>
      </c>
      <c r="J66" s="113">
        <f>(IF(' facturen - kosten'!J75=$J$2,' facturen - kosten'!H75,0))</f>
        <v>0</v>
      </c>
      <c r="K66" s="114" t="b">
        <f>IF(J66&gt;0,' facturen - kosten'!I75,FALSE )</f>
        <v>0</v>
      </c>
      <c r="L66" s="113">
        <f>(IF(' facturen - kosten'!J75=$L$2,' facturen - kosten'!H75,0))</f>
        <v>0</v>
      </c>
      <c r="M66" s="114" t="b">
        <f>IF(L66&gt;0,' facturen - kosten'!I75,FALSE )</f>
        <v>0</v>
      </c>
    </row>
    <row r="67" spans="1:13" x14ac:dyDescent="0.3">
      <c r="A67" s="112"/>
      <c r="B67" s="113"/>
      <c r="C67" s="114"/>
      <c r="D67" s="113"/>
      <c r="E67" s="114"/>
      <c r="F67" s="113"/>
      <c r="G67" s="114"/>
      <c r="H67" s="113"/>
      <c r="I67" s="114"/>
      <c r="J67" s="113"/>
      <c r="K67" s="114"/>
      <c r="L67" s="113"/>
      <c r="M67" s="114"/>
    </row>
    <row r="68" spans="1:13" x14ac:dyDescent="0.3">
      <c r="A68" s="115"/>
      <c r="B68" s="116"/>
      <c r="C68" s="117"/>
      <c r="D68" s="118"/>
      <c r="E68" s="119"/>
      <c r="F68" s="118"/>
      <c r="G68" s="119"/>
      <c r="H68" s="118"/>
      <c r="I68" s="119"/>
      <c r="J68" s="118"/>
      <c r="K68" s="119"/>
      <c r="L68" s="118"/>
      <c r="M68" s="119"/>
    </row>
    <row r="69" spans="1:13" x14ac:dyDescent="0.3">
      <c r="A69" s="110"/>
      <c r="B69" s="120" t="s">
        <v>75</v>
      </c>
      <c r="C69" s="114">
        <f>SUMIF(C3:C67,"Investeringen",B3:B67)</f>
        <v>0</v>
      </c>
      <c r="D69" s="120" t="s">
        <v>75</v>
      </c>
      <c r="E69" s="114">
        <f>SUMIF(E3:E67,"Investeringen",D3:D67)</f>
        <v>0</v>
      </c>
      <c r="F69" s="120" t="s">
        <v>75</v>
      </c>
      <c r="G69" s="114">
        <f>SUMIF(G3:G67,"Investeringen",F3:F67)</f>
        <v>0</v>
      </c>
      <c r="H69" s="120" t="s">
        <v>75</v>
      </c>
      <c r="I69" s="114">
        <f>SUMIF(I3:I67,"Investeringen",H3:H67)</f>
        <v>0</v>
      </c>
      <c r="J69" s="120" t="s">
        <v>75</v>
      </c>
      <c r="K69" s="114">
        <f>SUMIF(K3:K67,"Investeringen",J3:J67)</f>
        <v>0</v>
      </c>
      <c r="L69" s="120" t="s">
        <v>75</v>
      </c>
      <c r="M69" s="114">
        <f>SUMIF(M3:M67,"Investeringen",L3:L67)</f>
        <v>0</v>
      </c>
    </row>
    <row r="70" spans="1:13" x14ac:dyDescent="0.3">
      <c r="A70" s="110"/>
      <c r="B70" s="120" t="s">
        <v>104</v>
      </c>
      <c r="C70" s="114">
        <f>SUMIF(C3:C67,"Personeelskost",B3:B67)</f>
        <v>0</v>
      </c>
      <c r="D70" s="120" t="s">
        <v>104</v>
      </c>
      <c r="E70" s="114">
        <f>SUMIF(E3:E67,"Personeelskost",D3:D67)</f>
        <v>0</v>
      </c>
      <c r="F70" s="120" t="s">
        <v>104</v>
      </c>
      <c r="G70" s="114">
        <f>SUMIF(G3:G67,"Personeelskost",F3:F67)</f>
        <v>0</v>
      </c>
      <c r="H70" s="120" t="s">
        <v>104</v>
      </c>
      <c r="I70" s="114">
        <f>SUMIF(I3:I67,"Personeelskost",H3:H67)</f>
        <v>0</v>
      </c>
      <c r="J70" s="120" t="s">
        <v>104</v>
      </c>
      <c r="K70" s="114">
        <f>SUMIF(K3:K67,"Personeelskost",J3:J67)</f>
        <v>0</v>
      </c>
      <c r="L70" s="120" t="s">
        <v>104</v>
      </c>
      <c r="M70" s="114">
        <f>SUMIF(M3:M67,"Personeelskost",L3:L67)</f>
        <v>0</v>
      </c>
    </row>
    <row r="71" spans="1:13" x14ac:dyDescent="0.3">
      <c r="A71" s="110"/>
      <c r="B71" s="120" t="s">
        <v>121</v>
      </c>
      <c r="C71" s="114">
        <f>SUMIF(C3:C67,"werkingskost",B3:B67)</f>
        <v>0</v>
      </c>
      <c r="D71" s="120" t="s">
        <v>121</v>
      </c>
      <c r="E71" s="114">
        <f>SUMIF(E3:E67,"werkingskost",D3:D67)</f>
        <v>0</v>
      </c>
      <c r="F71" s="120" t="s">
        <v>121</v>
      </c>
      <c r="G71" s="114">
        <f>SUMIF(G3:G67,"werkingskost",F3:F67)</f>
        <v>0</v>
      </c>
      <c r="H71" s="120" t="s">
        <v>121</v>
      </c>
      <c r="I71" s="114">
        <f>SUMIF(I3:I67,"werkingskost",H3:H67)</f>
        <v>0</v>
      </c>
      <c r="J71" s="120" t="s">
        <v>121</v>
      </c>
      <c r="K71" s="114">
        <f>SUMIF(K3:K67,"werkingskost",J3:J67)</f>
        <v>0</v>
      </c>
      <c r="L71" s="120" t="s">
        <v>121</v>
      </c>
      <c r="M71" s="114">
        <f>SUMIF(M3:M67,"werkingskost",L3:L67)</f>
        <v>0</v>
      </c>
    </row>
    <row r="72" spans="1:13" x14ac:dyDescent="0.3">
      <c r="A72" s="110"/>
      <c r="B72" s="120" t="s">
        <v>122</v>
      </c>
      <c r="C72" s="114">
        <f>SUMIF(C3:C67,"Overheadkost",B3:B67)</f>
        <v>0</v>
      </c>
      <c r="D72" s="120" t="s">
        <v>122</v>
      </c>
      <c r="E72" s="114">
        <f>SUMIF(E3:E67,"Overheadkost",D3:D67)</f>
        <v>0</v>
      </c>
      <c r="F72" s="120" t="s">
        <v>122</v>
      </c>
      <c r="G72" s="114">
        <f>SUMIF(G3:G67,"Overheadkost",F3:F67)</f>
        <v>0</v>
      </c>
      <c r="H72" s="120" t="s">
        <v>122</v>
      </c>
      <c r="I72" s="114">
        <f>SUMIF(I3:I67,"Overheadkost",H3:H67)</f>
        <v>0</v>
      </c>
      <c r="J72" s="120" t="s">
        <v>122</v>
      </c>
      <c r="K72" s="114">
        <f>SUMIF(K3:K67,"Overheadkost",J3:J67)</f>
        <v>0</v>
      </c>
      <c r="L72" s="120" t="s">
        <v>122</v>
      </c>
      <c r="M72" s="114">
        <f>SUMIF(M3:M67,"Overheadkost",L3:L67)</f>
        <v>0</v>
      </c>
    </row>
    <row r="73" spans="1:13" x14ac:dyDescent="0.3">
      <c r="A73" s="110"/>
      <c r="B73" s="120" t="s">
        <v>123</v>
      </c>
      <c r="C73" s="114">
        <f>SUMIF(C3:C67,"Externe Prestaties",B3:B67)</f>
        <v>0</v>
      </c>
      <c r="D73" s="120" t="s">
        <v>123</v>
      </c>
      <c r="E73" s="114">
        <f>SUMIF(E3:E67,"Externe Prestaties",D3:D67)</f>
        <v>0</v>
      </c>
      <c r="F73" s="120" t="s">
        <v>123</v>
      </c>
      <c r="G73" s="114">
        <f>SUMIF(G3:G67,"Externe Prestaties",F3:F67)</f>
        <v>0</v>
      </c>
      <c r="H73" s="120" t="s">
        <v>123</v>
      </c>
      <c r="I73" s="114">
        <f>SUMIF(I3:I67,"Externe Prestaties",H3:H67)</f>
        <v>0</v>
      </c>
      <c r="J73" s="120" t="s">
        <v>123</v>
      </c>
      <c r="K73" s="114">
        <f>SUMIF(K3:K67,"Externe Prestaties",J3:J67)</f>
        <v>0</v>
      </c>
      <c r="L73" s="120" t="s">
        <v>123</v>
      </c>
      <c r="M73" s="114">
        <f>SUMIF(M3:M67,"Externe Prestaties",L3:L67)</f>
        <v>0</v>
      </c>
    </row>
    <row r="74" spans="1:13" x14ac:dyDescent="0.3">
      <c r="A74" s="110"/>
      <c r="B74" s="120" t="s">
        <v>97</v>
      </c>
      <c r="C74" s="114">
        <f>SUMIF(C3:C67,"Bijdrage in natura",B3:B67)</f>
        <v>0</v>
      </c>
      <c r="D74" s="120" t="s">
        <v>97</v>
      </c>
      <c r="E74" s="114">
        <f>SUMIF(E3:E67,"Bijdrage in natura",D3:D67)</f>
        <v>0</v>
      </c>
      <c r="F74" s="120" t="s">
        <v>97</v>
      </c>
      <c r="G74" s="114">
        <f>SUMIF(G3:G67,"Bijdrage in natura",F3:F67)</f>
        <v>0</v>
      </c>
      <c r="H74" s="120" t="s">
        <v>97</v>
      </c>
      <c r="I74" s="114">
        <f>SUMIF(I3:I67,"Bijdrage in natura",H3:H67)</f>
        <v>0</v>
      </c>
      <c r="J74" s="120" t="s">
        <v>97</v>
      </c>
      <c r="K74" s="114">
        <f>SUMIF(K3:K67,"Bijdrage in natura",J3:J67)</f>
        <v>0</v>
      </c>
      <c r="L74" s="120" t="s">
        <v>97</v>
      </c>
      <c r="M74" s="114">
        <f>SUMIF(M3:M67,"Bijdrage in natura",L3:L67)</f>
        <v>0</v>
      </c>
    </row>
    <row r="75" spans="1:13" ht="15" thickBot="1" x14ac:dyDescent="0.35">
      <c r="A75" s="110"/>
      <c r="B75" s="121" t="s">
        <v>83</v>
      </c>
      <c r="C75" s="114">
        <f>SUMIF(C3:C67,"Inkomsten",B3:B67)</f>
        <v>0</v>
      </c>
      <c r="D75" s="121" t="s">
        <v>83</v>
      </c>
      <c r="E75" s="114">
        <f>SUMIF(E3:E67,"Inkomsten",D3:D67)</f>
        <v>0</v>
      </c>
      <c r="F75" s="121" t="s">
        <v>83</v>
      </c>
      <c r="G75" s="122">
        <f>SUMIF(G3:G67,"Inkomsten",F3:F67)</f>
        <v>0</v>
      </c>
      <c r="H75" s="121" t="s">
        <v>83</v>
      </c>
      <c r="I75" s="122">
        <f>SUMIF(I3:I67,"Inkomsten",H3:H67)</f>
        <v>0</v>
      </c>
      <c r="J75" s="121" t="s">
        <v>83</v>
      </c>
      <c r="K75" s="122">
        <f>SUMIF(K3:K67,"Inkomsten",J3:J67)</f>
        <v>0</v>
      </c>
      <c r="L75" s="121" t="s">
        <v>83</v>
      </c>
      <c r="M75" s="122">
        <f>SUMIF(M3:M67,"Inkomsten",L3:L67)</f>
        <v>0</v>
      </c>
    </row>
    <row r="76" spans="1:13" x14ac:dyDescent="0.3">
      <c r="A76" s="110"/>
      <c r="B76" s="110"/>
      <c r="C76" s="110"/>
      <c r="D76" s="110"/>
      <c r="E76" s="110"/>
      <c r="F76" s="110"/>
      <c r="G76" s="110"/>
      <c r="H76" s="110"/>
      <c r="I76" s="110"/>
      <c r="J76" s="110"/>
      <c r="K76" s="110"/>
      <c r="L76" s="110"/>
      <c r="M76" s="110"/>
    </row>
    <row r="77" spans="1:13" x14ac:dyDescent="0.3">
      <c r="A77" s="110"/>
      <c r="B77" s="110"/>
      <c r="C77" s="110"/>
      <c r="D77" s="110"/>
      <c r="E77" s="110"/>
      <c r="F77" s="110"/>
      <c r="G77" s="110"/>
      <c r="H77" s="110"/>
      <c r="I77" s="110"/>
      <c r="J77" s="110"/>
      <c r="K77" s="110"/>
      <c r="L77" s="110"/>
      <c r="M77" s="110"/>
    </row>
    <row r="78" spans="1:13" x14ac:dyDescent="0.3">
      <c r="A78" s="110"/>
      <c r="B78" s="110"/>
      <c r="C78" s="110"/>
      <c r="D78" s="110"/>
      <c r="E78" s="110"/>
      <c r="F78" s="110"/>
      <c r="G78" s="110"/>
      <c r="H78" s="110"/>
      <c r="I78" s="110"/>
      <c r="J78" s="110"/>
      <c r="K78" s="110"/>
      <c r="L78" s="110"/>
      <c r="M78" s="110"/>
    </row>
    <row r="79" spans="1:13" x14ac:dyDescent="0.3">
      <c r="A79" s="110"/>
      <c r="B79" s="110"/>
      <c r="C79" s="110"/>
      <c r="D79" s="110"/>
      <c r="E79" s="110"/>
      <c r="F79" s="110"/>
      <c r="G79" s="110"/>
      <c r="H79" s="110"/>
      <c r="I79" s="110"/>
      <c r="J79" s="110"/>
      <c r="K79" s="110"/>
      <c r="L79" s="110"/>
      <c r="M79" s="110"/>
    </row>
  </sheetData>
  <sheetProtection formatRows="0" insertColumns="0" insertRows="0" deleteColumns="0" deleteRows="0" sort="0" autoFilter="0"/>
  <mergeCells count="6">
    <mergeCell ref="L2:M2"/>
    <mergeCell ref="B2:C2"/>
    <mergeCell ref="D2:E2"/>
    <mergeCell ref="F2:G2"/>
    <mergeCell ref="H2:I2"/>
    <mergeCell ref="J2:K2"/>
  </mergeCells>
  <pageMargins left="0.70866141732283472" right="0.70866141732283472" top="0.51181102362204722" bottom="0.43307086614173229" header="0.19685039370078741" footer="0.31496062992125984"/>
  <pageSetup paperSize="9" scale="62" fitToHeight="2"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9">
    <pageSetUpPr fitToPage="1"/>
  </sheetPr>
  <dimension ref="A1:E54"/>
  <sheetViews>
    <sheetView zoomScaleNormal="100" workbookViewId="0">
      <selection activeCell="A2" sqref="A2"/>
    </sheetView>
  </sheetViews>
  <sheetFormatPr defaultRowHeight="14.4" x14ac:dyDescent="0.3"/>
  <cols>
    <col min="1" max="1" width="77.44140625" customWidth="1"/>
    <col min="2" max="2" width="11.44140625" style="1" customWidth="1"/>
    <col min="3" max="3" width="11.109375" style="1" customWidth="1"/>
    <col min="4" max="4" width="8.5546875" style="1" customWidth="1"/>
    <col min="5" max="5" width="13" style="1" customWidth="1"/>
  </cols>
  <sheetData>
    <row r="1" spans="1:5" ht="18.75" x14ac:dyDescent="0.3">
      <c r="A1" s="5" t="s">
        <v>36</v>
      </c>
      <c r="C1" s="13"/>
      <c r="D1" s="3"/>
    </row>
    <row r="2" spans="1:5" ht="15" x14ac:dyDescent="0.25">
      <c r="C2" s="13"/>
      <c r="D2" s="3"/>
    </row>
    <row r="3" spans="1:5" ht="15" x14ac:dyDescent="0.25">
      <c r="A3" t="s">
        <v>32</v>
      </c>
      <c r="B3" s="247" t="str">
        <f>'loonberek invullen promotor'!B4:C4</f>
        <v>OVL16/P10.…</v>
      </c>
      <c r="C3" s="247"/>
      <c r="D3" s="23"/>
      <c r="E3" s="18"/>
    </row>
    <row r="4" spans="1:5" ht="31.5" customHeight="1" x14ac:dyDescent="0.25">
      <c r="A4" t="s">
        <v>33</v>
      </c>
      <c r="B4" s="250" t="str">
        <f>'loonberek invullen promotor'!B5:F5</f>
        <v>…………………………………………………..</v>
      </c>
      <c r="C4" s="250"/>
      <c r="D4" s="250"/>
      <c r="E4" s="250"/>
    </row>
    <row r="5" spans="1:5" ht="15" x14ac:dyDescent="0.25">
      <c r="B5" s="18"/>
      <c r="C5" s="17"/>
      <c r="D5" s="18"/>
    </row>
    <row r="6" spans="1:5" ht="15" x14ac:dyDescent="0.25">
      <c r="A6" s="2" t="s">
        <v>37</v>
      </c>
    </row>
    <row r="8" spans="1:5" ht="15" x14ac:dyDescent="0.25">
      <c r="A8" t="s">
        <v>47</v>
      </c>
    </row>
    <row r="9" spans="1:5" ht="15" x14ac:dyDescent="0.25">
      <c r="A9" t="s">
        <v>2</v>
      </c>
      <c r="B9" s="249" t="s">
        <v>35</v>
      </c>
      <c r="C9" s="249"/>
      <c r="D9" s="249"/>
      <c r="E9" s="249"/>
    </row>
    <row r="10" spans="1:5" ht="15.75" thickBot="1" x14ac:dyDescent="0.3"/>
    <row r="11" spans="1:5" ht="35.25" thickBot="1" x14ac:dyDescent="0.3">
      <c r="A11" s="6" t="s">
        <v>40</v>
      </c>
      <c r="B11" s="7" t="s">
        <v>38</v>
      </c>
      <c r="C11" s="7" t="s">
        <v>3</v>
      </c>
      <c r="D11" s="7" t="s">
        <v>39</v>
      </c>
      <c r="E11" s="25" t="s">
        <v>43</v>
      </c>
    </row>
    <row r="12" spans="1:5" ht="15" x14ac:dyDescent="0.25">
      <c r="A12" s="22"/>
      <c r="B12" s="24"/>
      <c r="C12" s="24"/>
      <c r="D12" s="24"/>
      <c r="E12" s="26"/>
    </row>
    <row r="13" spans="1:5" ht="15" x14ac:dyDescent="0.25">
      <c r="A13" s="173" t="s">
        <v>200</v>
      </c>
      <c r="B13" s="174">
        <v>2</v>
      </c>
      <c r="C13" s="174" t="s">
        <v>42</v>
      </c>
      <c r="D13" s="174">
        <v>2015</v>
      </c>
      <c r="E13" s="176">
        <v>1</v>
      </c>
    </row>
    <row r="14" spans="1:5" ht="15" x14ac:dyDescent="0.25">
      <c r="A14" s="173" t="s">
        <v>201</v>
      </c>
      <c r="B14" s="174">
        <v>2</v>
      </c>
      <c r="C14" s="174" t="s">
        <v>42</v>
      </c>
      <c r="D14" s="174">
        <v>2015</v>
      </c>
      <c r="E14" s="176">
        <v>1</v>
      </c>
    </row>
    <row r="15" spans="1:5" ht="15" x14ac:dyDescent="0.25">
      <c r="A15" s="173" t="s">
        <v>41</v>
      </c>
      <c r="B15" s="174">
        <v>3</v>
      </c>
      <c r="C15" s="174" t="s">
        <v>42</v>
      </c>
      <c r="D15" s="174">
        <v>2015</v>
      </c>
      <c r="E15" s="176">
        <v>0</v>
      </c>
    </row>
    <row r="16" spans="1:5" ht="15" x14ac:dyDescent="0.25">
      <c r="A16" s="173" t="s">
        <v>41</v>
      </c>
      <c r="B16" s="174">
        <v>3</v>
      </c>
      <c r="C16" s="174" t="s">
        <v>42</v>
      </c>
      <c r="D16" s="174">
        <v>2015</v>
      </c>
      <c r="E16" s="176">
        <v>0</v>
      </c>
    </row>
    <row r="17" spans="1:5" ht="15" x14ac:dyDescent="0.25">
      <c r="A17" s="173" t="s">
        <v>198</v>
      </c>
      <c r="B17" s="174">
        <v>4</v>
      </c>
      <c r="C17" s="174" t="s">
        <v>42</v>
      </c>
      <c r="D17" s="174">
        <v>2015</v>
      </c>
      <c r="E17" s="176">
        <v>0</v>
      </c>
    </row>
    <row r="18" spans="1:5" ht="15" x14ac:dyDescent="0.25">
      <c r="A18" s="173" t="s">
        <v>198</v>
      </c>
      <c r="B18" s="174">
        <v>4</v>
      </c>
      <c r="C18" s="174" t="s">
        <v>42</v>
      </c>
      <c r="D18" s="174">
        <v>2015</v>
      </c>
      <c r="E18" s="176">
        <v>0</v>
      </c>
    </row>
    <row r="19" spans="1:5" ht="15" x14ac:dyDescent="0.25">
      <c r="A19" s="173" t="s">
        <v>44</v>
      </c>
      <c r="B19" s="174">
        <v>5</v>
      </c>
      <c r="C19" s="174" t="s">
        <v>42</v>
      </c>
      <c r="D19" s="174">
        <v>2015</v>
      </c>
      <c r="E19" s="176">
        <v>0</v>
      </c>
    </row>
    <row r="20" spans="1:5" ht="15" x14ac:dyDescent="0.25">
      <c r="A20" s="173" t="s">
        <v>44</v>
      </c>
      <c r="B20" s="174">
        <v>5</v>
      </c>
      <c r="C20" s="174" t="s">
        <v>42</v>
      </c>
      <c r="D20" s="174">
        <v>2015</v>
      </c>
      <c r="E20" s="176">
        <v>0</v>
      </c>
    </row>
    <row r="21" spans="1:5" ht="15" x14ac:dyDescent="0.25">
      <c r="A21" s="173" t="s">
        <v>199</v>
      </c>
      <c r="B21" s="174">
        <v>6</v>
      </c>
      <c r="C21" s="174" t="s">
        <v>42</v>
      </c>
      <c r="D21" s="174">
        <v>2015</v>
      </c>
      <c r="E21" s="176">
        <v>1</v>
      </c>
    </row>
    <row r="22" spans="1:5" x14ac:dyDescent="0.3">
      <c r="A22" s="173" t="s">
        <v>198</v>
      </c>
      <c r="B22" s="174">
        <v>6</v>
      </c>
      <c r="C22" s="174" t="s">
        <v>42</v>
      </c>
      <c r="D22" s="174">
        <v>2015</v>
      </c>
      <c r="E22" s="176">
        <v>0</v>
      </c>
    </row>
    <row r="23" spans="1:5" x14ac:dyDescent="0.3">
      <c r="A23" s="173" t="s">
        <v>198</v>
      </c>
      <c r="B23" s="174">
        <v>9</v>
      </c>
      <c r="C23" s="174" t="s">
        <v>42</v>
      </c>
      <c r="D23" s="174">
        <v>2015</v>
      </c>
      <c r="E23" s="176">
        <v>0</v>
      </c>
    </row>
    <row r="24" spans="1:5" x14ac:dyDescent="0.3">
      <c r="A24" s="173" t="s">
        <v>198</v>
      </c>
      <c r="B24" s="174">
        <v>9</v>
      </c>
      <c r="C24" s="174" t="s">
        <v>42</v>
      </c>
      <c r="D24" s="174">
        <v>2015</v>
      </c>
      <c r="E24" s="176">
        <v>0</v>
      </c>
    </row>
    <row r="25" spans="1:5" x14ac:dyDescent="0.3">
      <c r="A25" s="173" t="s">
        <v>41</v>
      </c>
      <c r="B25" s="174">
        <v>10</v>
      </c>
      <c r="C25" s="174" t="s">
        <v>42</v>
      </c>
      <c r="D25" s="174">
        <v>2015</v>
      </c>
      <c r="E25" s="176">
        <v>0</v>
      </c>
    </row>
    <row r="26" spans="1:5" x14ac:dyDescent="0.3">
      <c r="A26" s="173" t="s">
        <v>41</v>
      </c>
      <c r="B26" s="174">
        <v>10</v>
      </c>
      <c r="C26" s="174" t="s">
        <v>42</v>
      </c>
      <c r="D26" s="174">
        <v>2015</v>
      </c>
      <c r="E26" s="176">
        <v>0</v>
      </c>
    </row>
    <row r="27" spans="1:5" x14ac:dyDescent="0.3">
      <c r="A27" s="173" t="s">
        <v>44</v>
      </c>
      <c r="B27" s="174">
        <v>11</v>
      </c>
      <c r="C27" s="174" t="s">
        <v>42</v>
      </c>
      <c r="D27" s="174">
        <v>2015</v>
      </c>
      <c r="E27" s="176">
        <v>0</v>
      </c>
    </row>
    <row r="28" spans="1:5" x14ac:dyDescent="0.3">
      <c r="A28" s="173" t="s">
        <v>44</v>
      </c>
      <c r="B28" s="174">
        <v>11</v>
      </c>
      <c r="C28" s="174" t="s">
        <v>42</v>
      </c>
      <c r="D28" s="174">
        <v>2015</v>
      </c>
      <c r="E28" s="176">
        <v>0</v>
      </c>
    </row>
    <row r="29" spans="1:5" x14ac:dyDescent="0.3">
      <c r="A29" s="173" t="s">
        <v>202</v>
      </c>
      <c r="B29" s="174">
        <v>12</v>
      </c>
      <c r="C29" s="174" t="s">
        <v>42</v>
      </c>
      <c r="D29" s="174">
        <v>2015</v>
      </c>
      <c r="E29" s="176">
        <v>1</v>
      </c>
    </row>
    <row r="30" spans="1:5" x14ac:dyDescent="0.3">
      <c r="A30" s="173" t="s">
        <v>200</v>
      </c>
      <c r="B30" s="174">
        <v>12</v>
      </c>
      <c r="C30" s="174" t="s">
        <v>42</v>
      </c>
      <c r="D30" s="174">
        <v>2015</v>
      </c>
      <c r="E30" s="176">
        <v>1</v>
      </c>
    </row>
    <row r="31" spans="1:5" x14ac:dyDescent="0.3">
      <c r="A31" s="173" t="s">
        <v>203</v>
      </c>
      <c r="B31" s="174">
        <v>13</v>
      </c>
      <c r="C31" s="174" t="s">
        <v>42</v>
      </c>
      <c r="D31" s="174">
        <v>2015</v>
      </c>
      <c r="E31" s="176">
        <v>1</v>
      </c>
    </row>
    <row r="32" spans="1:5" x14ac:dyDescent="0.3">
      <c r="A32" s="173" t="s">
        <v>203</v>
      </c>
      <c r="B32" s="174">
        <v>13</v>
      </c>
      <c r="C32" s="174" t="s">
        <v>42</v>
      </c>
      <c r="D32" s="174">
        <v>2015</v>
      </c>
      <c r="E32" s="176">
        <v>1</v>
      </c>
    </row>
    <row r="33" spans="1:5" x14ac:dyDescent="0.3">
      <c r="A33" s="173" t="s">
        <v>204</v>
      </c>
      <c r="B33" s="174">
        <v>16</v>
      </c>
      <c r="C33" s="174" t="s">
        <v>42</v>
      </c>
      <c r="D33" s="174">
        <v>2015</v>
      </c>
      <c r="E33" s="176">
        <v>1</v>
      </c>
    </row>
    <row r="34" spans="1:5" x14ac:dyDescent="0.3">
      <c r="A34" s="173" t="s">
        <v>204</v>
      </c>
      <c r="B34" s="174">
        <v>16</v>
      </c>
      <c r="C34" s="174" t="s">
        <v>42</v>
      </c>
      <c r="D34" s="174">
        <v>2015</v>
      </c>
      <c r="E34" s="176">
        <v>1</v>
      </c>
    </row>
    <row r="35" spans="1:5" x14ac:dyDescent="0.3">
      <c r="A35" s="173" t="s">
        <v>204</v>
      </c>
      <c r="B35" s="174">
        <v>17</v>
      </c>
      <c r="C35" s="174" t="s">
        <v>42</v>
      </c>
      <c r="D35" s="174">
        <v>2015</v>
      </c>
      <c r="E35" s="176">
        <v>1</v>
      </c>
    </row>
    <row r="36" spans="1:5" x14ac:dyDescent="0.3">
      <c r="A36" s="173" t="s">
        <v>198</v>
      </c>
      <c r="B36" s="174">
        <v>17</v>
      </c>
      <c r="C36" s="174" t="s">
        <v>42</v>
      </c>
      <c r="D36" s="174">
        <v>2015</v>
      </c>
      <c r="E36" s="176">
        <v>0</v>
      </c>
    </row>
    <row r="37" spans="1:5" x14ac:dyDescent="0.3">
      <c r="A37" s="173" t="s">
        <v>44</v>
      </c>
      <c r="B37" s="174">
        <v>18</v>
      </c>
      <c r="C37" s="174" t="s">
        <v>42</v>
      </c>
      <c r="D37" s="174">
        <v>2015</v>
      </c>
      <c r="E37" s="176">
        <v>0</v>
      </c>
    </row>
    <row r="38" spans="1:5" x14ac:dyDescent="0.3">
      <c r="A38" s="173" t="s">
        <v>44</v>
      </c>
      <c r="B38" s="174">
        <v>18</v>
      </c>
      <c r="C38" s="174" t="s">
        <v>42</v>
      </c>
      <c r="D38" s="174">
        <v>2015</v>
      </c>
      <c r="E38" s="176">
        <v>0</v>
      </c>
    </row>
    <row r="39" spans="1:5" x14ac:dyDescent="0.3">
      <c r="A39" s="173" t="s">
        <v>198</v>
      </c>
      <c r="B39" s="174">
        <v>19</v>
      </c>
      <c r="C39" s="174" t="s">
        <v>42</v>
      </c>
      <c r="D39" s="174">
        <v>2015</v>
      </c>
      <c r="E39" s="176">
        <v>0</v>
      </c>
    </row>
    <row r="40" spans="1:5" x14ac:dyDescent="0.3">
      <c r="A40" s="173" t="s">
        <v>198</v>
      </c>
      <c r="B40" s="174">
        <v>19</v>
      </c>
      <c r="C40" s="174" t="s">
        <v>42</v>
      </c>
      <c r="D40" s="174">
        <v>2015</v>
      </c>
      <c r="E40" s="176">
        <v>0</v>
      </c>
    </row>
    <row r="41" spans="1:5" x14ac:dyDescent="0.3">
      <c r="A41" s="173" t="s">
        <v>198</v>
      </c>
      <c r="B41" s="174">
        <v>20</v>
      </c>
      <c r="C41" s="174" t="s">
        <v>42</v>
      </c>
      <c r="D41" s="174">
        <v>2015</v>
      </c>
      <c r="E41" s="176">
        <v>0</v>
      </c>
    </row>
    <row r="42" spans="1:5" x14ac:dyDescent="0.3">
      <c r="A42" s="173" t="s">
        <v>205</v>
      </c>
      <c r="B42" s="174">
        <v>20</v>
      </c>
      <c r="C42" s="174" t="s">
        <v>42</v>
      </c>
      <c r="D42" s="174">
        <v>2015</v>
      </c>
      <c r="E42" s="176">
        <v>1</v>
      </c>
    </row>
    <row r="43" spans="1:5" x14ac:dyDescent="0.3">
      <c r="A43" s="173" t="s">
        <v>204</v>
      </c>
      <c r="B43" s="174">
        <v>23</v>
      </c>
      <c r="C43" s="174" t="s">
        <v>42</v>
      </c>
      <c r="D43" s="174">
        <v>2015</v>
      </c>
      <c r="E43" s="176">
        <v>1</v>
      </c>
    </row>
    <row r="44" spans="1:5" x14ac:dyDescent="0.3">
      <c r="A44" s="173" t="s">
        <v>206</v>
      </c>
      <c r="B44" s="174">
        <v>23</v>
      </c>
      <c r="C44" s="174" t="s">
        <v>42</v>
      </c>
      <c r="D44" s="174">
        <v>2015</v>
      </c>
      <c r="E44" s="176">
        <v>1</v>
      </c>
    </row>
    <row r="45" spans="1:5" x14ac:dyDescent="0.3">
      <c r="A45" s="173" t="s">
        <v>198</v>
      </c>
      <c r="B45" s="174">
        <v>24</v>
      </c>
      <c r="C45" s="174" t="s">
        <v>42</v>
      </c>
      <c r="D45" s="174">
        <v>2015</v>
      </c>
      <c r="E45" s="176">
        <v>0</v>
      </c>
    </row>
    <row r="46" spans="1:5" x14ac:dyDescent="0.3">
      <c r="A46" s="173" t="s">
        <v>198</v>
      </c>
      <c r="B46" s="174">
        <v>24</v>
      </c>
      <c r="C46" s="174" t="s">
        <v>42</v>
      </c>
      <c r="D46" s="174">
        <v>2015</v>
      </c>
      <c r="E46" s="176">
        <v>0</v>
      </c>
    </row>
    <row r="47" spans="1:5" x14ac:dyDescent="0.3">
      <c r="A47" s="173" t="s">
        <v>44</v>
      </c>
      <c r="B47" s="174">
        <v>25</v>
      </c>
      <c r="C47" s="174" t="s">
        <v>42</v>
      </c>
      <c r="D47" s="174">
        <v>2015</v>
      </c>
      <c r="E47" s="176">
        <v>0</v>
      </c>
    </row>
    <row r="48" spans="1:5" x14ac:dyDescent="0.3">
      <c r="A48" s="173" t="s">
        <v>44</v>
      </c>
      <c r="B48" s="174">
        <v>25</v>
      </c>
      <c r="C48" s="174" t="s">
        <v>42</v>
      </c>
      <c r="D48" s="174">
        <v>2015</v>
      </c>
      <c r="E48" s="176">
        <v>0</v>
      </c>
    </row>
    <row r="49" spans="1:5" x14ac:dyDescent="0.3">
      <c r="A49" s="173" t="s">
        <v>198</v>
      </c>
      <c r="B49" s="174">
        <v>26</v>
      </c>
      <c r="C49" s="174" t="s">
        <v>42</v>
      </c>
      <c r="D49" s="174">
        <v>2015</v>
      </c>
      <c r="E49" s="176">
        <v>0</v>
      </c>
    </row>
    <row r="50" spans="1:5" x14ac:dyDescent="0.3">
      <c r="A50" s="173" t="s">
        <v>198</v>
      </c>
      <c r="B50" s="174">
        <v>26</v>
      </c>
      <c r="C50" s="174" t="s">
        <v>42</v>
      </c>
      <c r="D50" s="174">
        <v>2015</v>
      </c>
      <c r="E50" s="176">
        <v>0</v>
      </c>
    </row>
    <row r="51" spans="1:5" x14ac:dyDescent="0.3">
      <c r="A51" s="173" t="s">
        <v>45</v>
      </c>
      <c r="B51" s="174">
        <v>27</v>
      </c>
      <c r="C51" s="174" t="s">
        <v>42</v>
      </c>
      <c r="D51" s="174">
        <v>2015</v>
      </c>
      <c r="E51" s="176">
        <v>0</v>
      </c>
    </row>
    <row r="52" spans="1:5" ht="15" thickBot="1" x14ac:dyDescent="0.35">
      <c r="A52" s="177" t="s">
        <v>45</v>
      </c>
      <c r="B52" s="178">
        <v>27</v>
      </c>
      <c r="C52" s="178" t="s">
        <v>42</v>
      </c>
      <c r="D52" s="178">
        <v>2015</v>
      </c>
      <c r="E52" s="180">
        <v>0</v>
      </c>
    </row>
    <row r="53" spans="1:5" x14ac:dyDescent="0.3">
      <c r="A53" t="s">
        <v>92</v>
      </c>
      <c r="E53" s="1">
        <f>SUM(E13:E52)</f>
        <v>13</v>
      </c>
    </row>
    <row r="54" spans="1:5" x14ac:dyDescent="0.3">
      <c r="E54" s="27"/>
    </row>
  </sheetData>
  <sheetProtection algorithmName="SHA-512" hashValue="sl2EuhkeC9Sbxm+0fSVDRQ+YBoSnbrUQbO0A9X/LhUJnY6s93j2nEE9674Bh7eNZaAguoAhd57q/8nPnxfhaLA==" saltValue="wTUTkHcIBtoNCw4QcSn+TQ==" spinCount="100000" sheet="1" objects="1" scenarios="1"/>
  <mergeCells count="3">
    <mergeCell ref="B3:C3"/>
    <mergeCell ref="B4:E4"/>
    <mergeCell ref="B9:E9"/>
  </mergeCells>
  <pageMargins left="0.23622047244094491" right="0.19685039370078741" top="0.55118110236220474" bottom="0.59055118110236227" header="0.15748031496062992" footer="0.15748031496062992"/>
  <pageSetup paperSize="9" scale="81" orientation="portrait" r:id="rId1"/>
  <headerFooter alignWithMargins="0">
    <oddHeader>&amp;L&amp;"Arial,Vet"Aanvraag cofinanciering projecten PDPO III 2014 - 2020 OKW</oddHeader>
    <oddFooter>&amp;R&amp;N</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8">
    <pageSetUpPr fitToPage="1"/>
  </sheetPr>
  <dimension ref="A1:F62"/>
  <sheetViews>
    <sheetView zoomScaleNormal="100" workbookViewId="0">
      <selection activeCell="H63" sqref="H63"/>
    </sheetView>
  </sheetViews>
  <sheetFormatPr defaultRowHeight="14.4" x14ac:dyDescent="0.3"/>
  <cols>
    <col min="1" max="1" width="27.44140625" customWidth="1"/>
    <col min="2" max="2" width="10.88671875" style="1" customWidth="1"/>
    <col min="3" max="3" width="19.88671875" style="13" customWidth="1"/>
    <col min="4" max="4" width="11.33203125" style="3" customWidth="1"/>
    <col min="5" max="5" width="17.5546875" style="19" customWidth="1"/>
    <col min="6" max="6" width="27.109375" style="1" customWidth="1"/>
  </cols>
  <sheetData>
    <row r="1" spans="1:6" ht="18.75" x14ac:dyDescent="0.3">
      <c r="A1" s="5" t="s">
        <v>0</v>
      </c>
    </row>
    <row r="2" spans="1:6" ht="18.75" x14ac:dyDescent="0.3">
      <c r="A2" s="5"/>
    </row>
    <row r="3" spans="1:6" ht="15" x14ac:dyDescent="0.25">
      <c r="A3" t="s">
        <v>46</v>
      </c>
    </row>
    <row r="4" spans="1:6" ht="15" x14ac:dyDescent="0.25">
      <c r="A4" t="s">
        <v>32</v>
      </c>
      <c r="B4" s="247" t="str">
        <f>'In te vullen voorblad'!B15</f>
        <v>OVL16/P10.…</v>
      </c>
      <c r="C4" s="247"/>
    </row>
    <row r="5" spans="1:6" ht="15" x14ac:dyDescent="0.25">
      <c r="A5" t="s">
        <v>33</v>
      </c>
      <c r="B5" s="247" t="str">
        <f>'In te vullen voorblad'!B14</f>
        <v>…………………………………………………..</v>
      </c>
      <c r="C5" s="247"/>
      <c r="D5" s="247"/>
      <c r="E5" s="247"/>
      <c r="F5" s="247"/>
    </row>
    <row r="6" spans="1:6" ht="15" x14ac:dyDescent="0.25">
      <c r="A6" t="s">
        <v>93</v>
      </c>
      <c r="B6" s="18"/>
      <c r="C6" s="18"/>
      <c r="D6" s="18"/>
      <c r="E6" s="18"/>
      <c r="F6" s="18"/>
    </row>
    <row r="7" spans="1:6" ht="15.75" thickBot="1" x14ac:dyDescent="0.3">
      <c r="B7" s="18"/>
      <c r="C7" s="17"/>
      <c r="D7" s="18"/>
      <c r="E7" s="20"/>
    </row>
    <row r="8" spans="1:6" ht="60.75" thickBot="1" x14ac:dyDescent="0.3">
      <c r="A8" s="6" t="s">
        <v>2</v>
      </c>
      <c r="B8" s="7" t="s">
        <v>1</v>
      </c>
      <c r="C8" s="15" t="s">
        <v>91</v>
      </c>
      <c r="D8" s="8" t="s">
        <v>3</v>
      </c>
      <c r="E8" s="21" t="s">
        <v>48</v>
      </c>
      <c r="F8" s="9" t="s">
        <v>31</v>
      </c>
    </row>
    <row r="9" spans="1:6" ht="15.75" thickBot="1" x14ac:dyDescent="0.3"/>
    <row r="10" spans="1:6" ht="15" x14ac:dyDescent="0.25">
      <c r="A10" s="181" t="s">
        <v>35</v>
      </c>
      <c r="B10" s="182" t="s">
        <v>11</v>
      </c>
      <c r="C10" s="56">
        <f t="shared" ref="C10:C16" si="0">+IF(B10="","",VLOOKUP(B10,loonwijzer,11))</f>
        <v>238.45</v>
      </c>
      <c r="D10" s="186">
        <v>42036</v>
      </c>
      <c r="E10" s="187">
        <v>13</v>
      </c>
      <c r="F10" s="10">
        <f>+IF(C10="","",(E10/2)*C10)</f>
        <v>1549.925</v>
      </c>
    </row>
    <row r="11" spans="1:6" ht="15" x14ac:dyDescent="0.25">
      <c r="A11" s="183" t="s">
        <v>35</v>
      </c>
      <c r="B11" s="174" t="s">
        <v>11</v>
      </c>
      <c r="C11" s="57">
        <f t="shared" si="0"/>
        <v>238.45</v>
      </c>
      <c r="D11" s="188">
        <v>42125</v>
      </c>
      <c r="E11" s="189">
        <v>15</v>
      </c>
      <c r="F11" s="11">
        <f t="shared" ref="F11:F16" si="1">+IF(C11="","",(E11/2)*C11)</f>
        <v>1788.375</v>
      </c>
    </row>
    <row r="12" spans="1:6" ht="15" x14ac:dyDescent="0.25">
      <c r="A12" s="183"/>
      <c r="B12" s="174"/>
      <c r="C12" s="16"/>
      <c r="D12" s="188"/>
      <c r="E12" s="189"/>
      <c r="F12" s="11" t="str">
        <f t="shared" si="1"/>
        <v/>
      </c>
    </row>
    <row r="13" spans="1:6" ht="15" x14ac:dyDescent="0.25">
      <c r="A13" s="183"/>
      <c r="B13" s="174"/>
      <c r="C13" s="16" t="str">
        <f t="shared" si="0"/>
        <v/>
      </c>
      <c r="D13" s="188"/>
      <c r="E13" s="189"/>
      <c r="F13" s="53" t="str">
        <f t="shared" si="1"/>
        <v/>
      </c>
    </row>
    <row r="14" spans="1:6" ht="15" x14ac:dyDescent="0.25">
      <c r="A14" s="183"/>
      <c r="B14" s="174"/>
      <c r="C14" s="16" t="str">
        <f t="shared" si="0"/>
        <v/>
      </c>
      <c r="D14" s="188"/>
      <c r="E14" s="189"/>
      <c r="F14" s="53" t="str">
        <f t="shared" si="1"/>
        <v/>
      </c>
    </row>
    <row r="15" spans="1:6" ht="15" x14ac:dyDescent="0.25">
      <c r="A15" s="183"/>
      <c r="B15" s="174"/>
      <c r="C15" s="16" t="str">
        <f t="shared" si="0"/>
        <v/>
      </c>
      <c r="D15" s="188"/>
      <c r="E15" s="189"/>
      <c r="F15" s="53" t="str">
        <f t="shared" si="1"/>
        <v/>
      </c>
    </row>
    <row r="16" spans="1:6" ht="15.75" thickBot="1" x14ac:dyDescent="0.3">
      <c r="A16" s="184"/>
      <c r="B16" s="185"/>
      <c r="C16" s="16" t="str">
        <f t="shared" si="0"/>
        <v/>
      </c>
      <c r="D16" s="190"/>
      <c r="E16" s="191"/>
      <c r="F16" s="53" t="str">
        <f t="shared" si="1"/>
        <v/>
      </c>
    </row>
    <row r="17" spans="1:6" s="2" customFormat="1" ht="15.75" thickBot="1" x14ac:dyDescent="0.3">
      <c r="A17" s="243" t="s">
        <v>94</v>
      </c>
      <c r="B17" s="245"/>
      <c r="C17" s="245"/>
      <c r="D17" s="245"/>
      <c r="E17" s="246"/>
      <c r="F17" s="54">
        <f>SUM(F10:F16)</f>
        <v>3338.3</v>
      </c>
    </row>
    <row r="18" spans="1:6" ht="15" x14ac:dyDescent="0.25">
      <c r="A18" s="183" t="s">
        <v>90</v>
      </c>
      <c r="B18" s="174" t="s">
        <v>13</v>
      </c>
      <c r="C18" s="16">
        <f t="shared" ref="C18:C24" si="2">+IF(B18="","",VLOOKUP(B18,loonwijzer,11))</f>
        <v>265.64</v>
      </c>
      <c r="D18" s="188">
        <v>42095</v>
      </c>
      <c r="E18" s="189">
        <v>10</v>
      </c>
      <c r="F18" s="10">
        <f>+IF(C18="","",(E18/2)*C18)</f>
        <v>1328.1999999999998</v>
      </c>
    </row>
    <row r="19" spans="1:6" ht="15" x14ac:dyDescent="0.25">
      <c r="A19" s="183" t="s">
        <v>90</v>
      </c>
      <c r="B19" s="174" t="s">
        <v>13</v>
      </c>
      <c r="C19" s="16">
        <f t="shared" si="2"/>
        <v>265.64</v>
      </c>
      <c r="D19" s="188">
        <v>42125</v>
      </c>
      <c r="E19" s="189">
        <v>20</v>
      </c>
      <c r="F19" s="11">
        <f t="shared" ref="F19:F24" si="3">+IF(C19="","",(E19/2)*C19)</f>
        <v>2656.3999999999996</v>
      </c>
    </row>
    <row r="20" spans="1:6" ht="15" x14ac:dyDescent="0.25">
      <c r="A20" s="183"/>
      <c r="B20" s="174"/>
      <c r="C20" s="16" t="str">
        <f t="shared" si="2"/>
        <v/>
      </c>
      <c r="D20" s="188"/>
      <c r="E20" s="189"/>
      <c r="F20" s="11" t="str">
        <f t="shared" si="3"/>
        <v/>
      </c>
    </row>
    <row r="21" spans="1:6" x14ac:dyDescent="0.3">
      <c r="A21" s="183"/>
      <c r="B21" s="174"/>
      <c r="C21" s="16" t="str">
        <f t="shared" si="2"/>
        <v/>
      </c>
      <c r="D21" s="188"/>
      <c r="E21" s="189"/>
      <c r="F21" s="53" t="str">
        <f t="shared" si="3"/>
        <v/>
      </c>
    </row>
    <row r="22" spans="1:6" x14ac:dyDescent="0.3">
      <c r="A22" s="183"/>
      <c r="B22" s="174"/>
      <c r="C22" s="16" t="str">
        <f t="shared" si="2"/>
        <v/>
      </c>
      <c r="D22" s="188"/>
      <c r="E22" s="189"/>
      <c r="F22" s="53" t="str">
        <f t="shared" si="3"/>
        <v/>
      </c>
    </row>
    <row r="23" spans="1:6" x14ac:dyDescent="0.3">
      <c r="A23" s="183"/>
      <c r="B23" s="174"/>
      <c r="C23" s="16" t="str">
        <f t="shared" si="2"/>
        <v/>
      </c>
      <c r="D23" s="188"/>
      <c r="E23" s="189"/>
      <c r="F23" s="53" t="str">
        <f t="shared" si="3"/>
        <v/>
      </c>
    </row>
    <row r="24" spans="1:6" ht="15" thickBot="1" x14ac:dyDescent="0.35">
      <c r="A24" s="184"/>
      <c r="B24" s="185"/>
      <c r="C24" s="16" t="str">
        <f t="shared" si="2"/>
        <v/>
      </c>
      <c r="D24" s="190"/>
      <c r="E24" s="191"/>
      <c r="F24" s="53" t="str">
        <f t="shared" si="3"/>
        <v/>
      </c>
    </row>
    <row r="25" spans="1:6" s="2" customFormat="1" ht="15" thickBot="1" x14ac:dyDescent="0.35">
      <c r="A25" s="243" t="s">
        <v>94</v>
      </c>
      <c r="B25" s="245"/>
      <c r="C25" s="245"/>
      <c r="D25" s="245"/>
      <c r="E25" s="246"/>
      <c r="F25" s="54">
        <f>SUM(F18:F24)</f>
        <v>3984.5999999999995</v>
      </c>
    </row>
    <row r="26" spans="1:6" x14ac:dyDescent="0.3">
      <c r="A26" s="183"/>
      <c r="B26" s="174"/>
      <c r="C26" s="16" t="str">
        <f t="shared" ref="C26:C33" si="4">+IF(B26="","",VLOOKUP(B26,loonwijzer,11))</f>
        <v/>
      </c>
      <c r="D26" s="188"/>
      <c r="E26" s="189"/>
      <c r="F26" s="10" t="str">
        <f>+IF(C26="","",(E26/2)*C26)</f>
        <v/>
      </c>
    </row>
    <row r="27" spans="1:6" x14ac:dyDescent="0.3">
      <c r="A27" s="183"/>
      <c r="B27" s="174"/>
      <c r="C27" s="16" t="str">
        <f t="shared" si="4"/>
        <v/>
      </c>
      <c r="D27" s="188"/>
      <c r="E27" s="189"/>
      <c r="F27" s="11" t="str">
        <f t="shared" ref="F27:F33" si="5">+IF(C27="","",(E27/2)*C27)</f>
        <v/>
      </c>
    </row>
    <row r="28" spans="1:6" x14ac:dyDescent="0.3">
      <c r="A28" s="183"/>
      <c r="B28" s="174"/>
      <c r="C28" s="16" t="str">
        <f t="shared" si="4"/>
        <v/>
      </c>
      <c r="D28" s="188"/>
      <c r="E28" s="189"/>
      <c r="F28" s="11" t="str">
        <f t="shared" si="5"/>
        <v/>
      </c>
    </row>
    <row r="29" spans="1:6" x14ac:dyDescent="0.3">
      <c r="A29" s="183"/>
      <c r="B29" s="174"/>
      <c r="C29" s="16" t="str">
        <f t="shared" si="4"/>
        <v/>
      </c>
      <c r="D29" s="188"/>
      <c r="E29" s="189"/>
      <c r="F29" s="53" t="str">
        <f t="shared" si="5"/>
        <v/>
      </c>
    </row>
    <row r="30" spans="1:6" x14ac:dyDescent="0.3">
      <c r="A30" s="183"/>
      <c r="B30" s="174"/>
      <c r="C30" s="16" t="str">
        <f t="shared" si="4"/>
        <v/>
      </c>
      <c r="D30" s="188"/>
      <c r="E30" s="189"/>
      <c r="F30" s="53" t="str">
        <f t="shared" si="5"/>
        <v/>
      </c>
    </row>
    <row r="31" spans="1:6" x14ac:dyDescent="0.3">
      <c r="A31" s="183"/>
      <c r="B31" s="174"/>
      <c r="C31" s="16" t="str">
        <f t="shared" si="4"/>
        <v/>
      </c>
      <c r="D31" s="188"/>
      <c r="E31" s="189"/>
      <c r="F31" s="53" t="str">
        <f t="shared" si="5"/>
        <v/>
      </c>
    </row>
    <row r="32" spans="1:6" x14ac:dyDescent="0.3">
      <c r="A32" s="183"/>
      <c r="B32" s="174"/>
      <c r="C32" s="16" t="str">
        <f t="shared" si="4"/>
        <v/>
      </c>
      <c r="D32" s="188"/>
      <c r="E32" s="189"/>
      <c r="F32" s="53" t="str">
        <f t="shared" si="5"/>
        <v/>
      </c>
    </row>
    <row r="33" spans="1:6" ht="15" thickBot="1" x14ac:dyDescent="0.35">
      <c r="A33" s="184"/>
      <c r="B33" s="185"/>
      <c r="C33" s="16" t="str">
        <f t="shared" si="4"/>
        <v/>
      </c>
      <c r="D33" s="190"/>
      <c r="E33" s="191"/>
      <c r="F33" s="53" t="str">
        <f t="shared" si="5"/>
        <v/>
      </c>
    </row>
    <row r="34" spans="1:6" s="2" customFormat="1" ht="15" thickBot="1" x14ac:dyDescent="0.35">
      <c r="A34" s="243" t="s">
        <v>94</v>
      </c>
      <c r="B34" s="245"/>
      <c r="C34" s="245"/>
      <c r="D34" s="245"/>
      <c r="E34" s="246"/>
      <c r="F34" s="54">
        <f>SUM(F26:F33)</f>
        <v>0</v>
      </c>
    </row>
    <row r="35" spans="1:6" x14ac:dyDescent="0.3">
      <c r="A35" s="192"/>
      <c r="B35" s="193"/>
      <c r="C35" s="16" t="str">
        <f t="shared" ref="C35:C41" si="6">+IF(B35="","",VLOOKUP(B35,loonwijzer,11))</f>
        <v/>
      </c>
      <c r="D35" s="194"/>
      <c r="E35" s="195"/>
      <c r="F35" s="10" t="str">
        <f>+IF(C35="","",(E35/2)*C35)</f>
        <v/>
      </c>
    </row>
    <row r="36" spans="1:6" x14ac:dyDescent="0.3">
      <c r="A36" s="183"/>
      <c r="B36" s="174"/>
      <c r="C36" s="16" t="str">
        <f t="shared" si="6"/>
        <v/>
      </c>
      <c r="D36" s="188"/>
      <c r="E36" s="189"/>
      <c r="F36" s="11" t="str">
        <f t="shared" ref="F36:F41" si="7">+IF(C36="","",(E36/2)*C36)</f>
        <v/>
      </c>
    </row>
    <row r="37" spans="1:6" x14ac:dyDescent="0.3">
      <c r="A37" s="183"/>
      <c r="B37" s="174"/>
      <c r="C37" s="16" t="str">
        <f t="shared" si="6"/>
        <v/>
      </c>
      <c r="D37" s="188"/>
      <c r="E37" s="189"/>
      <c r="F37" s="11" t="str">
        <f t="shared" si="7"/>
        <v/>
      </c>
    </row>
    <row r="38" spans="1:6" x14ac:dyDescent="0.3">
      <c r="A38" s="183"/>
      <c r="B38" s="174"/>
      <c r="C38" s="16" t="str">
        <f t="shared" si="6"/>
        <v/>
      </c>
      <c r="D38" s="188"/>
      <c r="E38" s="189"/>
      <c r="F38" s="53" t="str">
        <f t="shared" si="7"/>
        <v/>
      </c>
    </row>
    <row r="39" spans="1:6" x14ac:dyDescent="0.3">
      <c r="A39" s="183"/>
      <c r="B39" s="174"/>
      <c r="C39" s="16" t="str">
        <f t="shared" si="6"/>
        <v/>
      </c>
      <c r="D39" s="188"/>
      <c r="E39" s="189"/>
      <c r="F39" s="53" t="str">
        <f t="shared" si="7"/>
        <v/>
      </c>
    </row>
    <row r="40" spans="1:6" x14ac:dyDescent="0.3">
      <c r="A40" s="183"/>
      <c r="B40" s="174"/>
      <c r="C40" s="16" t="str">
        <f t="shared" si="6"/>
        <v/>
      </c>
      <c r="D40" s="188"/>
      <c r="E40" s="189"/>
      <c r="F40" s="53" t="str">
        <f t="shared" si="7"/>
        <v/>
      </c>
    </row>
    <row r="41" spans="1:6" ht="15" thickBot="1" x14ac:dyDescent="0.35">
      <c r="A41" s="184"/>
      <c r="B41" s="185"/>
      <c r="C41" s="16" t="str">
        <f t="shared" si="6"/>
        <v/>
      </c>
      <c r="D41" s="190"/>
      <c r="E41" s="191"/>
      <c r="F41" s="53" t="str">
        <f t="shared" si="7"/>
        <v/>
      </c>
    </row>
    <row r="42" spans="1:6" s="2" customFormat="1" ht="15" thickBot="1" x14ac:dyDescent="0.35">
      <c r="A42" s="243" t="s">
        <v>94</v>
      </c>
      <c r="B42" s="245"/>
      <c r="C42" s="245"/>
      <c r="D42" s="245"/>
      <c r="E42" s="246"/>
      <c r="F42" s="54">
        <f>SUM(F35:F41)</f>
        <v>0</v>
      </c>
    </row>
    <row r="43" spans="1:6" x14ac:dyDescent="0.3">
      <c r="A43" s="192"/>
      <c r="B43" s="193"/>
      <c r="C43" s="16" t="str">
        <f t="shared" ref="C43:C49" si="8">+IF(B43="","",VLOOKUP(B43,loonwijzer,11))</f>
        <v/>
      </c>
      <c r="D43" s="194"/>
      <c r="E43" s="195"/>
      <c r="F43" s="10" t="str">
        <f>+IF(C43="","",(E43/2)*C43)</f>
        <v/>
      </c>
    </row>
    <row r="44" spans="1:6" x14ac:dyDescent="0.3">
      <c r="A44" s="183"/>
      <c r="B44" s="174"/>
      <c r="C44" s="16" t="str">
        <f t="shared" si="8"/>
        <v/>
      </c>
      <c r="D44" s="188"/>
      <c r="E44" s="189"/>
      <c r="F44" s="11" t="str">
        <f t="shared" ref="F44:F49" si="9">+IF(C44="","",(E44/2)*C44)</f>
        <v/>
      </c>
    </row>
    <row r="45" spans="1:6" x14ac:dyDescent="0.3">
      <c r="A45" s="183"/>
      <c r="B45" s="174"/>
      <c r="C45" s="16" t="str">
        <f t="shared" si="8"/>
        <v/>
      </c>
      <c r="D45" s="188"/>
      <c r="E45" s="189"/>
      <c r="F45" s="11" t="str">
        <f t="shared" si="9"/>
        <v/>
      </c>
    </row>
    <row r="46" spans="1:6" x14ac:dyDescent="0.3">
      <c r="A46" s="183"/>
      <c r="B46" s="174"/>
      <c r="C46" s="16" t="str">
        <f t="shared" si="8"/>
        <v/>
      </c>
      <c r="D46" s="188"/>
      <c r="E46" s="189"/>
      <c r="F46" s="53" t="str">
        <f t="shared" si="9"/>
        <v/>
      </c>
    </row>
    <row r="47" spans="1:6" x14ac:dyDescent="0.3">
      <c r="A47" s="183"/>
      <c r="B47" s="174"/>
      <c r="C47" s="16" t="str">
        <f t="shared" si="8"/>
        <v/>
      </c>
      <c r="D47" s="188"/>
      <c r="E47" s="189"/>
      <c r="F47" s="53" t="str">
        <f t="shared" si="9"/>
        <v/>
      </c>
    </row>
    <row r="48" spans="1:6" x14ac:dyDescent="0.3">
      <c r="A48" s="183"/>
      <c r="B48" s="174"/>
      <c r="C48" s="16" t="str">
        <f t="shared" si="8"/>
        <v/>
      </c>
      <c r="D48" s="188"/>
      <c r="E48" s="189"/>
      <c r="F48" s="53" t="str">
        <f t="shared" si="9"/>
        <v/>
      </c>
    </row>
    <row r="49" spans="1:6" ht="15" thickBot="1" x14ac:dyDescent="0.35">
      <c r="A49" s="184"/>
      <c r="B49" s="185"/>
      <c r="C49" s="16" t="str">
        <f t="shared" si="8"/>
        <v/>
      </c>
      <c r="D49" s="190"/>
      <c r="E49" s="191"/>
      <c r="F49" s="53" t="str">
        <f t="shared" si="9"/>
        <v/>
      </c>
    </row>
    <row r="50" spans="1:6" s="2" customFormat="1" ht="15" thickBot="1" x14ac:dyDescent="0.35">
      <c r="A50" s="243" t="s">
        <v>94</v>
      </c>
      <c r="B50" s="245"/>
      <c r="C50" s="245"/>
      <c r="D50" s="245"/>
      <c r="E50" s="246"/>
      <c r="F50" s="54">
        <f>SUM(F43:F49)</f>
        <v>0</v>
      </c>
    </row>
    <row r="51" spans="1:6" x14ac:dyDescent="0.3">
      <c r="A51" s="192"/>
      <c r="B51" s="193"/>
      <c r="C51" s="16" t="str">
        <f t="shared" ref="C51:C58" si="10">+IF(B51="","",VLOOKUP(B51,loonwijzer,11))</f>
        <v/>
      </c>
      <c r="D51" s="194"/>
      <c r="E51" s="195"/>
      <c r="F51" s="10" t="str">
        <f>+IF(C51="","",(E51/2)*C51)</f>
        <v/>
      </c>
    </row>
    <row r="52" spans="1:6" x14ac:dyDescent="0.3">
      <c r="A52" s="183"/>
      <c r="B52" s="174"/>
      <c r="C52" s="16" t="str">
        <f t="shared" si="10"/>
        <v/>
      </c>
      <c r="D52" s="188"/>
      <c r="E52" s="189"/>
      <c r="F52" s="11" t="str">
        <f t="shared" ref="F52:F58" si="11">+IF(C52="","",(E52/2)*C52)</f>
        <v/>
      </c>
    </row>
    <row r="53" spans="1:6" x14ac:dyDescent="0.3">
      <c r="A53" s="183"/>
      <c r="B53" s="174"/>
      <c r="C53" s="16" t="str">
        <f t="shared" si="10"/>
        <v/>
      </c>
      <c r="D53" s="188"/>
      <c r="E53" s="189"/>
      <c r="F53" s="11" t="str">
        <f t="shared" si="11"/>
        <v/>
      </c>
    </row>
    <row r="54" spans="1:6" x14ac:dyDescent="0.3">
      <c r="A54" s="183"/>
      <c r="B54" s="174"/>
      <c r="C54" s="16" t="str">
        <f t="shared" si="10"/>
        <v/>
      </c>
      <c r="D54" s="188"/>
      <c r="E54" s="189"/>
      <c r="F54" s="53" t="str">
        <f t="shared" si="11"/>
        <v/>
      </c>
    </row>
    <row r="55" spans="1:6" x14ac:dyDescent="0.3">
      <c r="A55" s="183"/>
      <c r="B55" s="174"/>
      <c r="C55" s="16" t="str">
        <f t="shared" si="10"/>
        <v/>
      </c>
      <c r="D55" s="188"/>
      <c r="E55" s="189"/>
      <c r="F55" s="53" t="str">
        <f t="shared" si="11"/>
        <v/>
      </c>
    </row>
    <row r="56" spans="1:6" x14ac:dyDescent="0.3">
      <c r="A56" s="183"/>
      <c r="B56" s="174"/>
      <c r="C56" s="16" t="str">
        <f t="shared" si="10"/>
        <v/>
      </c>
      <c r="D56" s="188"/>
      <c r="E56" s="189"/>
      <c r="F56" s="53" t="str">
        <f t="shared" si="11"/>
        <v/>
      </c>
    </row>
    <row r="57" spans="1:6" x14ac:dyDescent="0.3">
      <c r="A57" s="183"/>
      <c r="B57" s="174"/>
      <c r="C57" s="16" t="str">
        <f t="shared" si="10"/>
        <v/>
      </c>
      <c r="D57" s="188"/>
      <c r="E57" s="189"/>
      <c r="F57" s="53" t="str">
        <f t="shared" si="11"/>
        <v/>
      </c>
    </row>
    <row r="58" spans="1:6" ht="15" thickBot="1" x14ac:dyDescent="0.35">
      <c r="A58" s="184"/>
      <c r="B58" s="185"/>
      <c r="C58" s="16" t="str">
        <f t="shared" si="10"/>
        <v/>
      </c>
      <c r="D58" s="190"/>
      <c r="E58" s="191"/>
      <c r="F58" s="53" t="str">
        <f t="shared" si="11"/>
        <v/>
      </c>
    </row>
    <row r="59" spans="1:6" s="2" customFormat="1" ht="15" thickBot="1" x14ac:dyDescent="0.35">
      <c r="A59" s="243" t="s">
        <v>94</v>
      </c>
      <c r="B59" s="245"/>
      <c r="C59" s="245"/>
      <c r="D59" s="245"/>
      <c r="E59" s="246"/>
      <c r="F59" s="54">
        <f>SUM(F51:F58)</f>
        <v>0</v>
      </c>
    </row>
    <row r="62" spans="1:6" x14ac:dyDescent="0.3">
      <c r="A62" t="s">
        <v>34</v>
      </c>
      <c r="B62" s="124"/>
      <c r="C62" s="14"/>
    </row>
  </sheetData>
  <sheetProtection algorithmName="SHA-512" hashValue="jgFApPUE/+Mc1hZKmT5mo0vXqDDp2afBVyo4Z4lFFlYaI5C5ayK4scEkIQ0T1EmooIpnx9l77PPFtlr6MmVIyg==" saltValue="EYqf4faRd6fwFgnTP0+h/w==" spinCount="100000" sheet="1" objects="1" scenarios="1"/>
  <mergeCells count="8">
    <mergeCell ref="A50:E50"/>
    <mergeCell ref="A59:E59"/>
    <mergeCell ref="B4:C4"/>
    <mergeCell ref="B5:F5"/>
    <mergeCell ref="A17:E17"/>
    <mergeCell ref="A25:E25"/>
    <mergeCell ref="A34:E34"/>
    <mergeCell ref="A42:E42"/>
  </mergeCells>
  <dataValidations count="1">
    <dataValidation type="list" allowBlank="1" showInputMessage="1" showErrorMessage="1" sqref="B10:B16 B18:B24 B26:B33 B35:B41 B43:B49 B51:B58">
      <formula1>looncode</formula1>
    </dataValidation>
  </dataValidations>
  <pageMargins left="0.23622047244094491" right="0.19685039370078741" top="0.55118110236220474" bottom="0.59055118110236227" header="0.15748031496062992" footer="0.15748031496062992"/>
  <pageSetup paperSize="9" scale="78" orientation="portrait" r:id="rId1"/>
  <headerFooter alignWithMargins="0">
    <oddHeader>&amp;L&amp;"Arial,Vet"Aanvraag cofinanciering projecten PDPO III 2014 - 2020 OKW</oddHeader>
    <oddFooter>&amp;R&amp;N</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2:C20"/>
  <sheetViews>
    <sheetView workbookViewId="0">
      <selection activeCell="C21" sqref="C21"/>
    </sheetView>
  </sheetViews>
  <sheetFormatPr defaultRowHeight="13.2" x14ac:dyDescent="0.25"/>
  <cols>
    <col min="1" max="1" width="20.88671875" style="28" customWidth="1"/>
    <col min="2" max="2" width="9.109375" style="28"/>
    <col min="3" max="3" width="17.88671875" style="28" customWidth="1"/>
    <col min="4" max="4" width="9.109375" style="28"/>
    <col min="5" max="5" width="10.109375" style="28" bestFit="1" customWidth="1"/>
    <col min="6" max="6" width="9.109375" style="28"/>
    <col min="7" max="7" width="14" style="28" bestFit="1" customWidth="1"/>
    <col min="8" max="8" width="10.109375" style="28" bestFit="1" customWidth="1"/>
    <col min="9" max="256" width="9.109375" style="28"/>
    <col min="257" max="257" width="20.88671875" style="28" customWidth="1"/>
    <col min="258" max="258" width="9.109375" style="28"/>
    <col min="259" max="259" width="17.88671875" style="28" customWidth="1"/>
    <col min="260" max="512" width="9.109375" style="28"/>
    <col min="513" max="513" width="20.88671875" style="28" customWidth="1"/>
    <col min="514" max="514" width="9.109375" style="28"/>
    <col min="515" max="515" width="17.88671875" style="28" customWidth="1"/>
    <col min="516" max="768" width="9.109375" style="28"/>
    <col min="769" max="769" width="20.88671875" style="28" customWidth="1"/>
    <col min="770" max="770" width="9.109375" style="28"/>
    <col min="771" max="771" width="17.88671875" style="28" customWidth="1"/>
    <col min="772" max="1024" width="9.109375" style="28"/>
    <col min="1025" max="1025" width="20.88671875" style="28" customWidth="1"/>
    <col min="1026" max="1026" width="9.109375" style="28"/>
    <col min="1027" max="1027" width="17.88671875" style="28" customWidth="1"/>
    <col min="1028" max="1280" width="9.109375" style="28"/>
    <col min="1281" max="1281" width="20.88671875" style="28" customWidth="1"/>
    <col min="1282" max="1282" width="9.109375" style="28"/>
    <col min="1283" max="1283" width="17.88671875" style="28" customWidth="1"/>
    <col min="1284" max="1536" width="9.109375" style="28"/>
    <col min="1537" max="1537" width="20.88671875" style="28" customWidth="1"/>
    <col min="1538" max="1538" width="9.109375" style="28"/>
    <col min="1539" max="1539" width="17.88671875" style="28" customWidth="1"/>
    <col min="1540" max="1792" width="9.109375" style="28"/>
    <col min="1793" max="1793" width="20.88671875" style="28" customWidth="1"/>
    <col min="1794" max="1794" width="9.109375" style="28"/>
    <col min="1795" max="1795" width="17.88671875" style="28" customWidth="1"/>
    <col min="1796" max="2048" width="9.109375" style="28"/>
    <col min="2049" max="2049" width="20.88671875" style="28" customWidth="1"/>
    <col min="2050" max="2050" width="9.109375" style="28"/>
    <col min="2051" max="2051" width="17.88671875" style="28" customWidth="1"/>
    <col min="2052" max="2304" width="9.109375" style="28"/>
    <col min="2305" max="2305" width="20.88671875" style="28" customWidth="1"/>
    <col min="2306" max="2306" width="9.109375" style="28"/>
    <col min="2307" max="2307" width="17.88671875" style="28" customWidth="1"/>
    <col min="2308" max="2560" width="9.109375" style="28"/>
    <col min="2561" max="2561" width="20.88671875" style="28" customWidth="1"/>
    <col min="2562" max="2562" width="9.109375" style="28"/>
    <col min="2563" max="2563" width="17.88671875" style="28" customWidth="1"/>
    <col min="2564" max="2816" width="9.109375" style="28"/>
    <col min="2817" max="2817" width="20.88671875" style="28" customWidth="1"/>
    <col min="2818" max="2818" width="9.109375" style="28"/>
    <col min="2819" max="2819" width="17.88671875" style="28" customWidth="1"/>
    <col min="2820" max="3072" width="9.109375" style="28"/>
    <col min="3073" max="3073" width="20.88671875" style="28" customWidth="1"/>
    <col min="3074" max="3074" width="9.109375" style="28"/>
    <col min="3075" max="3075" width="17.88671875" style="28" customWidth="1"/>
    <col min="3076" max="3328" width="9.109375" style="28"/>
    <col min="3329" max="3329" width="20.88671875" style="28" customWidth="1"/>
    <col min="3330" max="3330" width="9.109375" style="28"/>
    <col min="3331" max="3331" width="17.88671875" style="28" customWidth="1"/>
    <col min="3332" max="3584" width="9.109375" style="28"/>
    <col min="3585" max="3585" width="20.88671875" style="28" customWidth="1"/>
    <col min="3586" max="3586" width="9.109375" style="28"/>
    <col min="3587" max="3587" width="17.88671875" style="28" customWidth="1"/>
    <col min="3588" max="3840" width="9.109375" style="28"/>
    <col min="3841" max="3841" width="20.88671875" style="28" customWidth="1"/>
    <col min="3842" max="3842" width="9.109375" style="28"/>
    <col min="3843" max="3843" width="17.88671875" style="28" customWidth="1"/>
    <col min="3844" max="4096" width="9.109375" style="28"/>
    <col min="4097" max="4097" width="20.88671875" style="28" customWidth="1"/>
    <col min="4098" max="4098" width="9.109375" style="28"/>
    <col min="4099" max="4099" width="17.88671875" style="28" customWidth="1"/>
    <col min="4100" max="4352" width="9.109375" style="28"/>
    <col min="4353" max="4353" width="20.88671875" style="28" customWidth="1"/>
    <col min="4354" max="4354" width="9.109375" style="28"/>
    <col min="4355" max="4355" width="17.88671875" style="28" customWidth="1"/>
    <col min="4356" max="4608" width="9.109375" style="28"/>
    <col min="4609" max="4609" width="20.88671875" style="28" customWidth="1"/>
    <col min="4610" max="4610" width="9.109375" style="28"/>
    <col min="4611" max="4611" width="17.88671875" style="28" customWidth="1"/>
    <col min="4612" max="4864" width="9.109375" style="28"/>
    <col min="4865" max="4865" width="20.88671875" style="28" customWidth="1"/>
    <col min="4866" max="4866" width="9.109375" style="28"/>
    <col min="4867" max="4867" width="17.88671875" style="28" customWidth="1"/>
    <col min="4868" max="5120" width="9.109375" style="28"/>
    <col min="5121" max="5121" width="20.88671875" style="28" customWidth="1"/>
    <col min="5122" max="5122" width="9.109375" style="28"/>
    <col min="5123" max="5123" width="17.88671875" style="28" customWidth="1"/>
    <col min="5124" max="5376" width="9.109375" style="28"/>
    <col min="5377" max="5377" width="20.88671875" style="28" customWidth="1"/>
    <col min="5378" max="5378" width="9.109375" style="28"/>
    <col min="5379" max="5379" width="17.88671875" style="28" customWidth="1"/>
    <col min="5380" max="5632" width="9.109375" style="28"/>
    <col min="5633" max="5633" width="20.88671875" style="28" customWidth="1"/>
    <col min="5634" max="5634" width="9.109375" style="28"/>
    <col min="5635" max="5635" width="17.88671875" style="28" customWidth="1"/>
    <col min="5636" max="5888" width="9.109375" style="28"/>
    <col min="5889" max="5889" width="20.88671875" style="28" customWidth="1"/>
    <col min="5890" max="5890" width="9.109375" style="28"/>
    <col min="5891" max="5891" width="17.88671875" style="28" customWidth="1"/>
    <col min="5892" max="6144" width="9.109375" style="28"/>
    <col min="6145" max="6145" width="20.88671875" style="28" customWidth="1"/>
    <col min="6146" max="6146" width="9.109375" style="28"/>
    <col min="6147" max="6147" width="17.88671875" style="28" customWidth="1"/>
    <col min="6148" max="6400" width="9.109375" style="28"/>
    <col min="6401" max="6401" width="20.88671875" style="28" customWidth="1"/>
    <col min="6402" max="6402" width="9.109375" style="28"/>
    <col min="6403" max="6403" width="17.88671875" style="28" customWidth="1"/>
    <col min="6404" max="6656" width="9.109375" style="28"/>
    <col min="6657" max="6657" width="20.88671875" style="28" customWidth="1"/>
    <col min="6658" max="6658" width="9.109375" style="28"/>
    <col min="6659" max="6659" width="17.88671875" style="28" customWidth="1"/>
    <col min="6660" max="6912" width="9.109375" style="28"/>
    <col min="6913" max="6913" width="20.88671875" style="28" customWidth="1"/>
    <col min="6914" max="6914" width="9.109375" style="28"/>
    <col min="6915" max="6915" width="17.88671875" style="28" customWidth="1"/>
    <col min="6916" max="7168" width="9.109375" style="28"/>
    <col min="7169" max="7169" width="20.88671875" style="28" customWidth="1"/>
    <col min="7170" max="7170" width="9.109375" style="28"/>
    <col min="7171" max="7171" width="17.88671875" style="28" customWidth="1"/>
    <col min="7172" max="7424" width="9.109375" style="28"/>
    <col min="7425" max="7425" width="20.88671875" style="28" customWidth="1"/>
    <col min="7426" max="7426" width="9.109375" style="28"/>
    <col min="7427" max="7427" width="17.88671875" style="28" customWidth="1"/>
    <col min="7428" max="7680" width="9.109375" style="28"/>
    <col min="7681" max="7681" width="20.88671875" style="28" customWidth="1"/>
    <col min="7682" max="7682" width="9.109375" style="28"/>
    <col min="7683" max="7683" width="17.88671875" style="28" customWidth="1"/>
    <col min="7684" max="7936" width="9.109375" style="28"/>
    <col min="7937" max="7937" width="20.88671875" style="28" customWidth="1"/>
    <col min="7938" max="7938" width="9.109375" style="28"/>
    <col min="7939" max="7939" width="17.88671875" style="28" customWidth="1"/>
    <col min="7940" max="8192" width="9.109375" style="28"/>
    <col min="8193" max="8193" width="20.88671875" style="28" customWidth="1"/>
    <col min="8194" max="8194" width="9.109375" style="28"/>
    <col min="8195" max="8195" width="17.88671875" style="28" customWidth="1"/>
    <col min="8196" max="8448" width="9.109375" style="28"/>
    <col min="8449" max="8449" width="20.88671875" style="28" customWidth="1"/>
    <col min="8450" max="8450" width="9.109375" style="28"/>
    <col min="8451" max="8451" width="17.88671875" style="28" customWidth="1"/>
    <col min="8452" max="8704" width="9.109375" style="28"/>
    <col min="8705" max="8705" width="20.88671875" style="28" customWidth="1"/>
    <col min="8706" max="8706" width="9.109375" style="28"/>
    <col min="8707" max="8707" width="17.88671875" style="28" customWidth="1"/>
    <col min="8708" max="8960" width="9.109375" style="28"/>
    <col min="8961" max="8961" width="20.88671875" style="28" customWidth="1"/>
    <col min="8962" max="8962" width="9.109375" style="28"/>
    <col min="8963" max="8963" width="17.88671875" style="28" customWidth="1"/>
    <col min="8964" max="9216" width="9.109375" style="28"/>
    <col min="9217" max="9217" width="20.88671875" style="28" customWidth="1"/>
    <col min="9218" max="9218" width="9.109375" style="28"/>
    <col min="9219" max="9219" width="17.88671875" style="28" customWidth="1"/>
    <col min="9220" max="9472" width="9.109375" style="28"/>
    <col min="9473" max="9473" width="20.88671875" style="28" customWidth="1"/>
    <col min="9474" max="9474" width="9.109375" style="28"/>
    <col min="9475" max="9475" width="17.88671875" style="28" customWidth="1"/>
    <col min="9476" max="9728" width="9.109375" style="28"/>
    <col min="9729" max="9729" width="20.88671875" style="28" customWidth="1"/>
    <col min="9730" max="9730" width="9.109375" style="28"/>
    <col min="9731" max="9731" width="17.88671875" style="28" customWidth="1"/>
    <col min="9732" max="9984" width="9.109375" style="28"/>
    <col min="9985" max="9985" width="20.88671875" style="28" customWidth="1"/>
    <col min="9986" max="9986" width="9.109375" style="28"/>
    <col min="9987" max="9987" width="17.88671875" style="28" customWidth="1"/>
    <col min="9988" max="10240" width="9.109375" style="28"/>
    <col min="10241" max="10241" width="20.88671875" style="28" customWidth="1"/>
    <col min="10242" max="10242" width="9.109375" style="28"/>
    <col min="10243" max="10243" width="17.88671875" style="28" customWidth="1"/>
    <col min="10244" max="10496" width="9.109375" style="28"/>
    <col min="10497" max="10497" width="20.88671875" style="28" customWidth="1"/>
    <col min="10498" max="10498" width="9.109375" style="28"/>
    <col min="10499" max="10499" width="17.88671875" style="28" customWidth="1"/>
    <col min="10500" max="10752" width="9.109375" style="28"/>
    <col min="10753" max="10753" width="20.88671875" style="28" customWidth="1"/>
    <col min="10754" max="10754" width="9.109375" style="28"/>
    <col min="10755" max="10755" width="17.88671875" style="28" customWidth="1"/>
    <col min="10756" max="11008" width="9.109375" style="28"/>
    <col min="11009" max="11009" width="20.88671875" style="28" customWidth="1"/>
    <col min="11010" max="11010" width="9.109375" style="28"/>
    <col min="11011" max="11011" width="17.88671875" style="28" customWidth="1"/>
    <col min="11012" max="11264" width="9.109375" style="28"/>
    <col min="11265" max="11265" width="20.88671875" style="28" customWidth="1"/>
    <col min="11266" max="11266" width="9.109375" style="28"/>
    <col min="11267" max="11267" width="17.88671875" style="28" customWidth="1"/>
    <col min="11268" max="11520" width="9.109375" style="28"/>
    <col min="11521" max="11521" width="20.88671875" style="28" customWidth="1"/>
    <col min="11522" max="11522" width="9.109375" style="28"/>
    <col min="11523" max="11523" width="17.88671875" style="28" customWidth="1"/>
    <col min="11524" max="11776" width="9.109375" style="28"/>
    <col min="11777" max="11777" width="20.88671875" style="28" customWidth="1"/>
    <col min="11778" max="11778" width="9.109375" style="28"/>
    <col min="11779" max="11779" width="17.88671875" style="28" customWidth="1"/>
    <col min="11780" max="12032" width="9.109375" style="28"/>
    <col min="12033" max="12033" width="20.88671875" style="28" customWidth="1"/>
    <col min="12034" max="12034" width="9.109375" style="28"/>
    <col min="12035" max="12035" width="17.88671875" style="28" customWidth="1"/>
    <col min="12036" max="12288" width="9.109375" style="28"/>
    <col min="12289" max="12289" width="20.88671875" style="28" customWidth="1"/>
    <col min="12290" max="12290" width="9.109375" style="28"/>
    <col min="12291" max="12291" width="17.88671875" style="28" customWidth="1"/>
    <col min="12292" max="12544" width="9.109375" style="28"/>
    <col min="12545" max="12545" width="20.88671875" style="28" customWidth="1"/>
    <col min="12546" max="12546" width="9.109375" style="28"/>
    <col min="12547" max="12547" width="17.88671875" style="28" customWidth="1"/>
    <col min="12548" max="12800" width="9.109375" style="28"/>
    <col min="12801" max="12801" width="20.88671875" style="28" customWidth="1"/>
    <col min="12802" max="12802" width="9.109375" style="28"/>
    <col min="12803" max="12803" width="17.88671875" style="28" customWidth="1"/>
    <col min="12804" max="13056" width="9.109375" style="28"/>
    <col min="13057" max="13057" width="20.88671875" style="28" customWidth="1"/>
    <col min="13058" max="13058" width="9.109375" style="28"/>
    <col min="13059" max="13059" width="17.88671875" style="28" customWidth="1"/>
    <col min="13060" max="13312" width="9.109375" style="28"/>
    <col min="13313" max="13313" width="20.88671875" style="28" customWidth="1"/>
    <col min="13314" max="13314" width="9.109375" style="28"/>
    <col min="13315" max="13315" width="17.88671875" style="28" customWidth="1"/>
    <col min="13316" max="13568" width="9.109375" style="28"/>
    <col min="13569" max="13569" width="20.88671875" style="28" customWidth="1"/>
    <col min="13570" max="13570" width="9.109375" style="28"/>
    <col min="13571" max="13571" width="17.88671875" style="28" customWidth="1"/>
    <col min="13572" max="13824" width="9.109375" style="28"/>
    <col min="13825" max="13825" width="20.88671875" style="28" customWidth="1"/>
    <col min="13826" max="13826" width="9.109375" style="28"/>
    <col min="13827" max="13827" width="17.88671875" style="28" customWidth="1"/>
    <col min="13828" max="14080" width="9.109375" style="28"/>
    <col min="14081" max="14081" width="20.88671875" style="28" customWidth="1"/>
    <col min="14082" max="14082" width="9.109375" style="28"/>
    <col min="14083" max="14083" width="17.88671875" style="28" customWidth="1"/>
    <col min="14084" max="14336" width="9.109375" style="28"/>
    <col min="14337" max="14337" width="20.88671875" style="28" customWidth="1"/>
    <col min="14338" max="14338" width="9.109375" style="28"/>
    <col min="14339" max="14339" width="17.88671875" style="28" customWidth="1"/>
    <col min="14340" max="14592" width="9.109375" style="28"/>
    <col min="14593" max="14593" width="20.88671875" style="28" customWidth="1"/>
    <col min="14594" max="14594" width="9.109375" style="28"/>
    <col min="14595" max="14595" width="17.88671875" style="28" customWidth="1"/>
    <col min="14596" max="14848" width="9.109375" style="28"/>
    <col min="14849" max="14849" width="20.88671875" style="28" customWidth="1"/>
    <col min="14850" max="14850" width="9.109375" style="28"/>
    <col min="14851" max="14851" width="17.88671875" style="28" customWidth="1"/>
    <col min="14852" max="15104" width="9.109375" style="28"/>
    <col min="15105" max="15105" width="20.88671875" style="28" customWidth="1"/>
    <col min="15106" max="15106" width="9.109375" style="28"/>
    <col min="15107" max="15107" width="17.88671875" style="28" customWidth="1"/>
    <col min="15108" max="15360" width="9.109375" style="28"/>
    <col min="15361" max="15361" width="20.88671875" style="28" customWidth="1"/>
    <col min="15362" max="15362" width="9.109375" style="28"/>
    <col min="15363" max="15363" width="17.88671875" style="28" customWidth="1"/>
    <col min="15364" max="15616" width="9.109375" style="28"/>
    <col min="15617" max="15617" width="20.88671875" style="28" customWidth="1"/>
    <col min="15618" max="15618" width="9.109375" style="28"/>
    <col min="15619" max="15619" width="17.88671875" style="28" customWidth="1"/>
    <col min="15620" max="15872" width="9.109375" style="28"/>
    <col min="15873" max="15873" width="20.88671875" style="28" customWidth="1"/>
    <col min="15874" max="15874" width="9.109375" style="28"/>
    <col min="15875" max="15875" width="17.88671875" style="28" customWidth="1"/>
    <col min="15876" max="16128" width="9.109375" style="28"/>
    <col min="16129" max="16129" width="20.88671875" style="28" customWidth="1"/>
    <col min="16130" max="16130" width="9.109375" style="28"/>
    <col min="16131" max="16131" width="17.88671875" style="28" customWidth="1"/>
    <col min="16132" max="16384" width="9.109375" style="28"/>
  </cols>
  <sheetData>
    <row r="2" spans="1:3" x14ac:dyDescent="0.2">
      <c r="A2" s="55"/>
    </row>
    <row r="3" spans="1:3" x14ac:dyDescent="0.2">
      <c r="C3" s="28" t="s">
        <v>75</v>
      </c>
    </row>
    <row r="4" spans="1:3" x14ac:dyDescent="0.2">
      <c r="C4" s="28" t="s">
        <v>95</v>
      </c>
    </row>
    <row r="5" spans="1:3" x14ac:dyDescent="0.2">
      <c r="C5" s="28" t="s">
        <v>78</v>
      </c>
    </row>
    <row r="6" spans="1:3" x14ac:dyDescent="0.2">
      <c r="C6" s="28" t="s">
        <v>79</v>
      </c>
    </row>
    <row r="7" spans="1:3" x14ac:dyDescent="0.2">
      <c r="C7" s="28" t="s">
        <v>96</v>
      </c>
    </row>
    <row r="8" spans="1:3" x14ac:dyDescent="0.2">
      <c r="C8" s="28" t="s">
        <v>97</v>
      </c>
    </row>
    <row r="9" spans="1:3" x14ac:dyDescent="0.2">
      <c r="C9" s="28" t="s">
        <v>83</v>
      </c>
    </row>
    <row r="15" spans="1:3" x14ac:dyDescent="0.2">
      <c r="C15" s="28" t="str">
        <f>'In te vullen voorblad'!B20</f>
        <v>………………………………………………………..</v>
      </c>
    </row>
    <row r="16" spans="1:3" x14ac:dyDescent="0.2">
      <c r="C16" s="28" t="str">
        <f>'In te vullen voorblad'!B29</f>
        <v>…………………………………………..</v>
      </c>
    </row>
    <row r="17" spans="3:3" x14ac:dyDescent="0.2">
      <c r="C17" s="28" t="str">
        <f>'In te vullen voorblad'!B30</f>
        <v>…………………………………………..</v>
      </c>
    </row>
    <row r="18" spans="3:3" x14ac:dyDescent="0.2">
      <c r="C18" s="28" t="str">
        <f>'In te vullen voorblad'!B31</f>
        <v>…………………………………………</v>
      </c>
    </row>
    <row r="19" spans="3:3" x14ac:dyDescent="0.2">
      <c r="C19" s="28" t="str">
        <f>'In te vullen voorblad'!B32</f>
        <v>……………………………………….</v>
      </c>
    </row>
    <row r="20" spans="3:3" x14ac:dyDescent="0.2">
      <c r="C20" s="28" t="str">
        <f>'In te vullen voorblad'!B33</f>
        <v>……………………………………….</v>
      </c>
    </row>
  </sheetData>
  <pageMargins left="0.75" right="0.75" top="1" bottom="1" header="0.5" footer="0.5"/>
  <pageSetup paperSize="9" orientation="portrait" horizontalDpi="200" verticalDpi="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E95E2E74ADCBD4FBBA24316EE953843" ma:contentTypeVersion="0" ma:contentTypeDescription="Een nieuw document maken." ma:contentTypeScope="" ma:versionID="45aa01b3d893a481655d5f3499c02bc6">
  <xsd:schema xmlns:xsd="http://www.w3.org/2001/XMLSchema" xmlns:xs="http://www.w3.org/2001/XMLSchema" xmlns:p="http://schemas.microsoft.com/office/2006/metadata/properties" targetNamespace="http://schemas.microsoft.com/office/2006/metadata/properties" ma:root="true" ma:fieldsID="1978a156f712f99d6452530788f7ffe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67800C1-9BF7-43EC-9161-9D6ED977ACE7}">
  <ds:schemaRefs>
    <ds:schemaRef ds:uri="http://schemas.microsoft.com/sharepoint/v3/contenttype/forms"/>
  </ds:schemaRefs>
</ds:datastoreItem>
</file>

<file path=customXml/itemProps2.xml><?xml version="1.0" encoding="utf-8"?>
<ds:datastoreItem xmlns:ds="http://schemas.openxmlformats.org/officeDocument/2006/customXml" ds:itemID="{CFBF4E98-1020-4728-8443-5AF3E8DE6C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E790F71-B3AF-4DBD-8D72-9FC83F8D42FC}">
  <ds:schemaRefs>
    <ds:schemaRef ds:uri="http://schemas.microsoft.com/office/infopath/2007/PartnerControls"/>
    <ds:schemaRef ds:uri="http://www.w3.org/XML/1998/namespace"/>
    <ds:schemaRef ds:uri="http://schemas.microsoft.com/office/2006/documentManagement/types"/>
    <ds:schemaRef ds:uri="http://schemas.microsoft.com/office/2006/metadata/properties"/>
    <ds:schemaRef ds:uri="http://purl.org/dc/terms/"/>
    <ds:schemaRef ds:uri="http://purl.org/dc/elements/1.1/"/>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14</vt:i4>
      </vt:variant>
    </vt:vector>
  </HeadingPairs>
  <TitlesOfParts>
    <vt:vector size="23" baseType="lpstr">
      <vt:lpstr>In te vullen voorblad</vt:lpstr>
      <vt:lpstr> facturen - kosten</vt:lpstr>
      <vt:lpstr>loonberek invullen promotor</vt:lpstr>
      <vt:lpstr>tijdsregist invullen promotor</vt:lpstr>
      <vt:lpstr>waarden lonen</vt:lpstr>
      <vt:lpstr>Kosten per promotor</vt:lpstr>
      <vt:lpstr>voorbeeld tijdsreg</vt:lpstr>
      <vt:lpstr>voorbeeld loonberekening</vt:lpstr>
      <vt:lpstr>.</vt:lpstr>
      <vt:lpstr>' facturen - kosten'!Afdruktitels</vt:lpstr>
      <vt:lpstr>'Kosten per promotor'!Afdruktitels</vt:lpstr>
      <vt:lpstr>coprom</vt:lpstr>
      <vt:lpstr>InvesteringP1</vt:lpstr>
      <vt:lpstr>looncode</vt:lpstr>
      <vt:lpstr>loonwijzer</vt:lpstr>
      <vt:lpstr>Promotor</vt:lpstr>
      <vt:lpstr>Promotoren</vt:lpstr>
      <vt:lpstr>'.'!rubriek</vt:lpstr>
      <vt:lpstr>rubriek1</vt:lpstr>
      <vt:lpstr>rubriek2</vt:lpstr>
      <vt:lpstr>test1</vt:lpstr>
      <vt:lpstr>test2</vt:lpstr>
      <vt:lpstr>Werkingskost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Nadine Vantomme</dc:creator>
  <cp:lastModifiedBy>Andy Bourriez</cp:lastModifiedBy>
  <cp:lastPrinted>2017-11-22T13:56:58Z</cp:lastPrinted>
  <dcterms:created xsi:type="dcterms:W3CDTF">2014-09-12T10:41:36Z</dcterms:created>
  <dcterms:modified xsi:type="dcterms:W3CDTF">2017-11-23T09:21:30Z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0x010100DE95E2E74ADCBD4FBBA24316EE953843</vt:lpwstr>
  </property>
</Properties>
</file>