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376" windowHeight="11856"/>
  </bookViews>
  <sheets>
    <sheet name="In te vullen voorblad" sheetId="6" r:id="rId1"/>
    <sheet name=" facturen - kosten" sheetId="7" r:id="rId2"/>
    <sheet name="loonberek invullen promotor" sheetId="1" r:id="rId3"/>
    <sheet name="tijdsregist invullen promotor" sheetId="3" r:id="rId4"/>
    <sheet name="waarden lonen" sheetId="4" r:id="rId5"/>
    <sheet name="Kosten per promotor" sheetId="9" r:id="rId6"/>
    <sheet name="voorbeeld tijdsreg" sheetId="11" r:id="rId7"/>
    <sheet name="voorbeeld loonberekening" sheetId="10" r:id="rId8"/>
    <sheet name="." sheetId="8" r:id="rId9"/>
  </sheets>
  <externalReferences>
    <externalReference r:id="rId10"/>
    <externalReference r:id="rId11"/>
  </externalReferences>
  <definedNames>
    <definedName name="_xlnm.Print_Titles" localSheetId="1">' facturen - kosten'!$1:$11</definedName>
    <definedName name="_xlnm.Print_Titles" localSheetId="5">'Kosten per promotor'!$2:$2</definedName>
    <definedName name="coprom">'.'!$C$15:$C$21</definedName>
    <definedName name="InvesteringP1">'.'!$G$3:$H$3</definedName>
    <definedName name="looncode">'waarden lonen'!$A$4:$A$30</definedName>
    <definedName name="loonwijzer">'waarden lonen'!$A$4:$K$30</definedName>
    <definedName name="maatregelnrs">'[1]Alg overz 2006'!$A$13:$A$17</definedName>
    <definedName name="Promotor">' facturen - kosten'!$J$2:$J$5</definedName>
    <definedName name="Promotoren">'.'!$E$3:$E$6</definedName>
    <definedName name="rubriek" localSheetId="8">'.'!$A$3:$A$10</definedName>
    <definedName name="rubriek">[2]Blad1!$A$2:$A$9</definedName>
    <definedName name="rubriek1">'.'!$A$3:$A$10</definedName>
    <definedName name="rubriek2">'.'!$C$3:$C$10</definedName>
    <definedName name="test1">' facturen - kosten'!$B$1:$I$7</definedName>
    <definedName name="test2">' facturen - kosten'!$E$12:$E$13</definedName>
    <definedName name="Werkingskost">' facturen - kosten'!$I$15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4" i="1" l="1"/>
  <c r="C14" i="1" l="1"/>
  <c r="C13" i="1" l="1"/>
  <c r="C52" i="1"/>
  <c r="C53" i="1"/>
  <c r="C54" i="1"/>
  <c r="C55" i="1"/>
  <c r="C56" i="1"/>
  <c r="C57" i="1"/>
  <c r="C58" i="1"/>
  <c r="C51" i="1"/>
  <c r="C44" i="1"/>
  <c r="C45" i="1"/>
  <c r="C46" i="1"/>
  <c r="C47" i="1"/>
  <c r="C48" i="1"/>
  <c r="C49" i="1"/>
  <c r="C43" i="1"/>
  <c r="C36" i="1"/>
  <c r="C37" i="1"/>
  <c r="C38" i="1"/>
  <c r="C39" i="1"/>
  <c r="C40" i="1"/>
  <c r="C41" i="1"/>
  <c r="C35" i="1"/>
  <c r="C27" i="1"/>
  <c r="C28" i="1"/>
  <c r="C29" i="1"/>
  <c r="C30" i="1"/>
  <c r="C31" i="1"/>
  <c r="C32" i="1"/>
  <c r="C33" i="1"/>
  <c r="C26" i="1"/>
  <c r="C19" i="1"/>
  <c r="C20" i="1"/>
  <c r="C21" i="1"/>
  <c r="C22" i="1"/>
  <c r="C23" i="1"/>
  <c r="C24" i="1"/>
  <c r="C18" i="1"/>
  <c r="C11" i="1"/>
  <c r="C12" i="1"/>
  <c r="C15" i="1"/>
  <c r="C16" i="1"/>
  <c r="G28" i="7" l="1"/>
  <c r="K28" i="7" s="1"/>
  <c r="G29" i="7"/>
  <c r="K29" i="7" s="1"/>
  <c r="G30" i="7"/>
  <c r="K30" i="7" s="1"/>
  <c r="G31" i="7"/>
  <c r="K31" i="7"/>
  <c r="G32" i="7"/>
  <c r="K32" i="7" s="1"/>
  <c r="G33" i="7"/>
  <c r="K33" i="7" s="1"/>
  <c r="G34" i="7"/>
  <c r="K34" i="7" s="1"/>
  <c r="G35" i="7"/>
  <c r="K35" i="7" s="1"/>
  <c r="G36" i="7"/>
  <c r="K36" i="7" s="1"/>
  <c r="G37" i="7"/>
  <c r="K37" i="7"/>
  <c r="G38" i="7"/>
  <c r="K38" i="7" s="1"/>
  <c r="G39" i="7"/>
  <c r="K39" i="7" s="1"/>
  <c r="G40" i="7"/>
  <c r="K40" i="7" s="1"/>
  <c r="G41" i="7"/>
  <c r="K41" i="7" s="1"/>
  <c r="J3" i="7"/>
  <c r="E53" i="11" l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3" i="10"/>
  <c r="F33" i="10" s="1"/>
  <c r="C32" i="10"/>
  <c r="F32" i="10" s="1"/>
  <c r="C31" i="10"/>
  <c r="F31" i="10" s="1"/>
  <c r="C30" i="10"/>
  <c r="F30" i="10" s="1"/>
  <c r="C29" i="10"/>
  <c r="F29" i="10" s="1"/>
  <c r="C28" i="10"/>
  <c r="F28" i="10" s="1"/>
  <c r="C27" i="10"/>
  <c r="F27" i="10" s="1"/>
  <c r="C26" i="10"/>
  <c r="F26" i="10" s="1"/>
  <c r="C24" i="10"/>
  <c r="F24" i="10" s="1"/>
  <c r="C23" i="10"/>
  <c r="F23" i="10" s="1"/>
  <c r="C22" i="10"/>
  <c r="F22" i="10" s="1"/>
  <c r="C21" i="10"/>
  <c r="F21" i="10" s="1"/>
  <c r="C20" i="10"/>
  <c r="F20" i="10" s="1"/>
  <c r="C19" i="10"/>
  <c r="F19" i="10" s="1"/>
  <c r="C18" i="10"/>
  <c r="F18" i="10" s="1"/>
  <c r="C16" i="10"/>
  <c r="F16" i="10" s="1"/>
  <c r="C15" i="10"/>
  <c r="F15" i="10" s="1"/>
  <c r="C14" i="10"/>
  <c r="F14" i="10" s="1"/>
  <c r="C13" i="10"/>
  <c r="F13" i="10" s="1"/>
  <c r="F12" i="10"/>
  <c r="C11" i="10"/>
  <c r="F11" i="10" s="1"/>
  <c r="C10" i="10"/>
  <c r="F10" i="10" s="1"/>
  <c r="B5" i="10"/>
  <c r="B4" i="10"/>
  <c r="C20" i="8"/>
  <c r="C17" i="8"/>
  <c r="C18" i="8"/>
  <c r="C19" i="8"/>
  <c r="C16" i="8"/>
  <c r="C15" i="8"/>
  <c r="J2" i="7"/>
  <c r="J4" i="7"/>
  <c r="J5" i="7"/>
  <c r="J6" i="7"/>
  <c r="J2" i="9" s="1"/>
  <c r="J7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42" i="7"/>
  <c r="G43" i="7"/>
  <c r="G44" i="7"/>
  <c r="G45" i="7"/>
  <c r="G46" i="7"/>
  <c r="G47" i="7"/>
  <c r="G48" i="7"/>
  <c r="G49" i="7"/>
  <c r="G12" i="7"/>
  <c r="J63" i="9" l="1"/>
  <c r="K63" i="9" s="1"/>
  <c r="J29" i="9"/>
  <c r="K29" i="9" s="1"/>
  <c r="J35" i="9"/>
  <c r="K35" i="9" s="1"/>
  <c r="J39" i="9"/>
  <c r="K39" i="9" s="1"/>
  <c r="J57" i="9"/>
  <c r="K57" i="9" s="1"/>
  <c r="J58" i="9"/>
  <c r="K58" i="9" s="1"/>
  <c r="J60" i="9"/>
  <c r="K60" i="9" s="1"/>
  <c r="J64" i="9"/>
  <c r="K64" i="9" s="1"/>
  <c r="J36" i="9"/>
  <c r="K36" i="9" s="1"/>
  <c r="J40" i="9"/>
  <c r="K40" i="9" s="1"/>
  <c r="J42" i="9"/>
  <c r="K42" i="9" s="1"/>
  <c r="J44" i="9"/>
  <c r="K44" i="9" s="1"/>
  <c r="J62" i="9"/>
  <c r="K62" i="9" s="1"/>
  <c r="J66" i="9"/>
  <c r="K66" i="9" s="1"/>
  <c r="J31" i="9"/>
  <c r="K31" i="9" s="1"/>
  <c r="J34" i="9"/>
  <c r="K34" i="9" s="1"/>
  <c r="J38" i="9"/>
  <c r="K38" i="9" s="1"/>
  <c r="J45" i="9"/>
  <c r="K45" i="9" s="1"/>
  <c r="J47" i="9"/>
  <c r="K47" i="9" s="1"/>
  <c r="J49" i="9"/>
  <c r="K49" i="9" s="1"/>
  <c r="J51" i="9"/>
  <c r="K51" i="9" s="1"/>
  <c r="J53" i="9"/>
  <c r="K53" i="9" s="1"/>
  <c r="J55" i="9"/>
  <c r="K55" i="9" s="1"/>
  <c r="J61" i="9"/>
  <c r="K61" i="9" s="1"/>
  <c r="J65" i="9"/>
  <c r="K65" i="9" s="1"/>
  <c r="J33" i="9"/>
  <c r="K33" i="9" s="1"/>
  <c r="J37" i="9"/>
  <c r="K37" i="9" s="1"/>
  <c r="J41" i="9"/>
  <c r="K41" i="9" s="1"/>
  <c r="J43" i="9"/>
  <c r="K43" i="9" s="1"/>
  <c r="J46" i="9"/>
  <c r="K46" i="9" s="1"/>
  <c r="J48" i="9"/>
  <c r="K48" i="9" s="1"/>
  <c r="J50" i="9"/>
  <c r="K50" i="9" s="1"/>
  <c r="J52" i="9"/>
  <c r="K52" i="9" s="1"/>
  <c r="J54" i="9"/>
  <c r="K54" i="9" s="1"/>
  <c r="J56" i="9"/>
  <c r="K56" i="9" s="1"/>
  <c r="J59" i="9"/>
  <c r="K59" i="9" s="1"/>
  <c r="J30" i="9"/>
  <c r="K30" i="9" s="1"/>
  <c r="J32" i="9"/>
  <c r="K32" i="9" s="1"/>
  <c r="J15" i="9"/>
  <c r="K15" i="9" s="1"/>
  <c r="J19" i="9"/>
  <c r="J16" i="9"/>
  <c r="K16" i="9" s="1"/>
  <c r="J14" i="9"/>
  <c r="K14" i="9" s="1"/>
  <c r="J17" i="9"/>
  <c r="K17" i="9" s="1"/>
  <c r="J18" i="9"/>
  <c r="K18" i="9" s="1"/>
  <c r="L2" i="9"/>
  <c r="J22" i="9"/>
  <c r="K22" i="9" s="1"/>
  <c r="J26" i="9"/>
  <c r="K26" i="9" s="1"/>
  <c r="J21" i="9"/>
  <c r="K21" i="9" s="1"/>
  <c r="J23" i="9"/>
  <c r="K23" i="9" s="1"/>
  <c r="J27" i="9"/>
  <c r="K27" i="9" s="1"/>
  <c r="J25" i="9"/>
  <c r="K25" i="9" s="1"/>
  <c r="J20" i="9"/>
  <c r="K20" i="9" s="1"/>
  <c r="J24" i="9"/>
  <c r="K24" i="9" s="1"/>
  <c r="J28" i="9"/>
  <c r="K28" i="9" s="1"/>
  <c r="J11" i="9"/>
  <c r="K11" i="9" s="1"/>
  <c r="K19" i="9"/>
  <c r="J3" i="9"/>
  <c r="K3" i="9" s="1"/>
  <c r="J6" i="9"/>
  <c r="K6" i="9" s="1"/>
  <c r="J12" i="9"/>
  <c r="K12" i="9" s="1"/>
  <c r="J8" i="9"/>
  <c r="K8" i="9" s="1"/>
  <c r="J10" i="9"/>
  <c r="K10" i="9" s="1"/>
  <c r="J4" i="9"/>
  <c r="K4" i="9" s="1"/>
  <c r="J7" i="9"/>
  <c r="K7" i="9" s="1"/>
  <c r="J9" i="9"/>
  <c r="K9" i="9" s="1"/>
  <c r="J13" i="9"/>
  <c r="K13" i="9" s="1"/>
  <c r="J5" i="9"/>
  <c r="K5" i="9" s="1"/>
  <c r="F59" i="10"/>
  <c r="F50" i="10"/>
  <c r="F17" i="10"/>
  <c r="F25" i="10"/>
  <c r="F34" i="10"/>
  <c r="F42" i="10"/>
  <c r="K22" i="7"/>
  <c r="K23" i="7"/>
  <c r="K24" i="7"/>
  <c r="K25" i="7"/>
  <c r="K26" i="7"/>
  <c r="K27" i="7"/>
  <c r="K42" i="7"/>
  <c r="K43" i="7"/>
  <c r="K44" i="7"/>
  <c r="I2" i="7"/>
  <c r="L60" i="9" l="1"/>
  <c r="M60" i="9" s="1"/>
  <c r="L64" i="9"/>
  <c r="M64" i="9" s="1"/>
  <c r="L30" i="9"/>
  <c r="M30" i="9" s="1"/>
  <c r="L32" i="9"/>
  <c r="M32" i="9" s="1"/>
  <c r="L36" i="9"/>
  <c r="M36" i="9" s="1"/>
  <c r="L40" i="9"/>
  <c r="M40" i="9" s="1"/>
  <c r="L42" i="9"/>
  <c r="M42" i="9" s="1"/>
  <c r="L44" i="9"/>
  <c r="M44" i="9" s="1"/>
  <c r="L46" i="9"/>
  <c r="M46" i="9" s="1"/>
  <c r="L52" i="9"/>
  <c r="M52" i="9" s="1"/>
  <c r="L54" i="9"/>
  <c r="M54" i="9" s="1"/>
  <c r="L56" i="9"/>
  <c r="M56" i="9" s="1"/>
  <c r="L63" i="9"/>
  <c r="M63" i="9" s="1"/>
  <c r="L29" i="9"/>
  <c r="M29" i="9" s="1"/>
  <c r="L35" i="9"/>
  <c r="M35" i="9" s="1"/>
  <c r="L39" i="9"/>
  <c r="M39" i="9" s="1"/>
  <c r="L57" i="9"/>
  <c r="M57" i="9" s="1"/>
  <c r="L37" i="9"/>
  <c r="M37" i="9" s="1"/>
  <c r="L43" i="9"/>
  <c r="M43" i="9" s="1"/>
  <c r="L48" i="9"/>
  <c r="M48" i="9" s="1"/>
  <c r="L59" i="9"/>
  <c r="M59" i="9" s="1"/>
  <c r="L62" i="9"/>
  <c r="M62" i="9" s="1"/>
  <c r="L66" i="9"/>
  <c r="M66" i="9" s="1"/>
  <c r="L31" i="9"/>
  <c r="M31" i="9" s="1"/>
  <c r="L34" i="9"/>
  <c r="M34" i="9" s="1"/>
  <c r="L38" i="9"/>
  <c r="M38" i="9" s="1"/>
  <c r="L45" i="9"/>
  <c r="M45" i="9" s="1"/>
  <c r="L47" i="9"/>
  <c r="M47" i="9" s="1"/>
  <c r="L49" i="9"/>
  <c r="M49" i="9" s="1"/>
  <c r="L51" i="9"/>
  <c r="M51" i="9" s="1"/>
  <c r="L53" i="9"/>
  <c r="M53" i="9" s="1"/>
  <c r="L55" i="9"/>
  <c r="M55" i="9" s="1"/>
  <c r="L58" i="9"/>
  <c r="M58" i="9" s="1"/>
  <c r="L61" i="9"/>
  <c r="M61" i="9" s="1"/>
  <c r="L65" i="9"/>
  <c r="M65" i="9" s="1"/>
  <c r="L33" i="9"/>
  <c r="M33" i="9" s="1"/>
  <c r="L41" i="9"/>
  <c r="M41" i="9" s="1"/>
  <c r="L50" i="9"/>
  <c r="M50" i="9" s="1"/>
  <c r="L14" i="9"/>
  <c r="M14" i="9" s="1"/>
  <c r="L18" i="9"/>
  <c r="M18" i="9" s="1"/>
  <c r="L15" i="9"/>
  <c r="M15" i="9" s="1"/>
  <c r="L19" i="9"/>
  <c r="M19" i="9" s="1"/>
  <c r="L16" i="9"/>
  <c r="M16" i="9" s="1"/>
  <c r="L20" i="9"/>
  <c r="M20" i="9" s="1"/>
  <c r="L17" i="9"/>
  <c r="L21" i="9"/>
  <c r="M21" i="9" s="1"/>
  <c r="L24" i="9"/>
  <c r="M24" i="9" s="1"/>
  <c r="L8" i="9"/>
  <c r="M8" i="9" s="1"/>
  <c r="L9" i="9"/>
  <c r="M9" i="9" s="1"/>
  <c r="L6" i="9"/>
  <c r="M6" i="9" s="1"/>
  <c r="L5" i="9"/>
  <c r="M5" i="9" s="1"/>
  <c r="L12" i="9"/>
  <c r="M12" i="9" s="1"/>
  <c r="L27" i="9"/>
  <c r="M27" i="9" s="1"/>
  <c r="L25" i="9"/>
  <c r="M25" i="9" s="1"/>
  <c r="L13" i="9"/>
  <c r="M13" i="9" s="1"/>
  <c r="L7" i="9"/>
  <c r="M7" i="9" s="1"/>
  <c r="L11" i="9"/>
  <c r="M11" i="9" s="1"/>
  <c r="L10" i="9"/>
  <c r="M10" i="9" s="1"/>
  <c r="L3" i="9"/>
  <c r="M3" i="9" s="1"/>
  <c r="L23" i="9"/>
  <c r="M23" i="9" s="1"/>
  <c r="L26" i="9"/>
  <c r="M26" i="9" s="1"/>
  <c r="L28" i="9"/>
  <c r="M28" i="9" s="1"/>
  <c r="L22" i="9"/>
  <c r="M22" i="9" s="1"/>
  <c r="L4" i="9"/>
  <c r="M4" i="9" s="1"/>
  <c r="H2" i="9"/>
  <c r="F2" i="9"/>
  <c r="D2" i="9"/>
  <c r="B2" i="9"/>
  <c r="F60" i="9" l="1"/>
  <c r="G60" i="9" s="1"/>
  <c r="F64" i="9"/>
  <c r="G64" i="9" s="1"/>
  <c r="F30" i="9"/>
  <c r="G30" i="9" s="1"/>
  <c r="F32" i="9"/>
  <c r="G32" i="9" s="1"/>
  <c r="F36" i="9"/>
  <c r="G36" i="9" s="1"/>
  <c r="F40" i="9"/>
  <c r="G40" i="9" s="1"/>
  <c r="F46" i="9"/>
  <c r="G46" i="9" s="1"/>
  <c r="F48" i="9"/>
  <c r="G48" i="9" s="1"/>
  <c r="F50" i="9"/>
  <c r="G50" i="9" s="1"/>
  <c r="F52" i="9"/>
  <c r="G52" i="9" s="1"/>
  <c r="F54" i="9"/>
  <c r="G54" i="9" s="1"/>
  <c r="F56" i="9"/>
  <c r="G56" i="9" s="1"/>
  <c r="F59" i="9"/>
  <c r="G59" i="9" s="1"/>
  <c r="F65" i="9"/>
  <c r="G65" i="9" s="1"/>
  <c r="F33" i="9"/>
  <c r="G33" i="9" s="1"/>
  <c r="F58" i="9"/>
  <c r="G58" i="9" s="1"/>
  <c r="F63" i="9"/>
  <c r="G63" i="9" s="1"/>
  <c r="F29" i="9"/>
  <c r="G29" i="9" s="1"/>
  <c r="F35" i="9"/>
  <c r="G35" i="9" s="1"/>
  <c r="F39" i="9"/>
  <c r="G39" i="9" s="1"/>
  <c r="F42" i="9"/>
  <c r="G42" i="9" s="1"/>
  <c r="F44" i="9"/>
  <c r="G44" i="9" s="1"/>
  <c r="F61" i="9"/>
  <c r="G61" i="9" s="1"/>
  <c r="F31" i="9"/>
  <c r="G31" i="9" s="1"/>
  <c r="F41" i="9"/>
  <c r="G41" i="9" s="1"/>
  <c r="F62" i="9"/>
  <c r="G62" i="9" s="1"/>
  <c r="F66" i="9"/>
  <c r="G66" i="9" s="1"/>
  <c r="F34" i="9"/>
  <c r="G34" i="9" s="1"/>
  <c r="F38" i="9"/>
  <c r="G38" i="9" s="1"/>
  <c r="F47" i="9"/>
  <c r="G47" i="9" s="1"/>
  <c r="F49" i="9"/>
  <c r="G49" i="9" s="1"/>
  <c r="F51" i="9"/>
  <c r="G51" i="9" s="1"/>
  <c r="F53" i="9"/>
  <c r="G53" i="9" s="1"/>
  <c r="F55" i="9"/>
  <c r="G55" i="9" s="1"/>
  <c r="F57" i="9"/>
  <c r="G57" i="9" s="1"/>
  <c r="F37" i="9"/>
  <c r="G37" i="9" s="1"/>
  <c r="F43" i="9"/>
  <c r="G43" i="9" s="1"/>
  <c r="F45" i="9"/>
  <c r="G45" i="9" s="1"/>
  <c r="H61" i="9"/>
  <c r="I61" i="9" s="1"/>
  <c r="H65" i="9"/>
  <c r="I65" i="9" s="1"/>
  <c r="H31" i="9"/>
  <c r="I31" i="9" s="1"/>
  <c r="H33" i="9"/>
  <c r="I33" i="9" s="1"/>
  <c r="H37" i="9"/>
  <c r="I37" i="9" s="1"/>
  <c r="H41" i="9"/>
  <c r="I41" i="9" s="1"/>
  <c r="H43" i="9"/>
  <c r="I43" i="9" s="1"/>
  <c r="H45" i="9"/>
  <c r="I45" i="9" s="1"/>
  <c r="H58" i="9"/>
  <c r="I58" i="9" s="1"/>
  <c r="H62" i="9"/>
  <c r="I62" i="9" s="1"/>
  <c r="H66" i="9"/>
  <c r="I66" i="9" s="1"/>
  <c r="H60" i="9"/>
  <c r="I60" i="9" s="1"/>
  <c r="H64" i="9"/>
  <c r="I64" i="9" s="1"/>
  <c r="H30" i="9"/>
  <c r="I30" i="9" s="1"/>
  <c r="H32" i="9"/>
  <c r="I32" i="9" s="1"/>
  <c r="H36" i="9"/>
  <c r="I36" i="9" s="1"/>
  <c r="H40" i="9"/>
  <c r="I40" i="9" s="1"/>
  <c r="H46" i="9"/>
  <c r="I46" i="9" s="1"/>
  <c r="H48" i="9"/>
  <c r="I48" i="9" s="1"/>
  <c r="H50" i="9"/>
  <c r="I50" i="9" s="1"/>
  <c r="H52" i="9"/>
  <c r="I52" i="9" s="1"/>
  <c r="H54" i="9"/>
  <c r="I54" i="9" s="1"/>
  <c r="H56" i="9"/>
  <c r="I56" i="9" s="1"/>
  <c r="H59" i="9"/>
  <c r="I59" i="9" s="1"/>
  <c r="H34" i="9"/>
  <c r="I34" i="9" s="1"/>
  <c r="H51" i="9"/>
  <c r="I51" i="9" s="1"/>
  <c r="H53" i="9"/>
  <c r="I53" i="9" s="1"/>
  <c r="H55" i="9"/>
  <c r="I55" i="9" s="1"/>
  <c r="H57" i="9"/>
  <c r="I57" i="9" s="1"/>
  <c r="H63" i="9"/>
  <c r="I63" i="9" s="1"/>
  <c r="H29" i="9"/>
  <c r="I29" i="9" s="1"/>
  <c r="H35" i="9"/>
  <c r="I35" i="9" s="1"/>
  <c r="H39" i="9"/>
  <c r="I39" i="9" s="1"/>
  <c r="H42" i="9"/>
  <c r="I42" i="9" s="1"/>
  <c r="H44" i="9"/>
  <c r="I44" i="9" s="1"/>
  <c r="H38" i="9"/>
  <c r="I38" i="9" s="1"/>
  <c r="H47" i="9"/>
  <c r="I47" i="9" s="1"/>
  <c r="H49" i="9"/>
  <c r="I49" i="9" s="1"/>
  <c r="B63" i="9"/>
  <c r="C63" i="9" s="1"/>
  <c r="B29" i="9"/>
  <c r="C29" i="9" s="1"/>
  <c r="B35" i="9"/>
  <c r="C35" i="9" s="1"/>
  <c r="B39" i="9"/>
  <c r="C39" i="9" s="1"/>
  <c r="B42" i="9"/>
  <c r="C42" i="9" s="1"/>
  <c r="B44" i="9"/>
  <c r="C44" i="9" s="1"/>
  <c r="B30" i="9"/>
  <c r="C30" i="9" s="1"/>
  <c r="B32" i="9"/>
  <c r="C32" i="9" s="1"/>
  <c r="B48" i="9"/>
  <c r="C48" i="9" s="1"/>
  <c r="B50" i="9"/>
  <c r="C50" i="9" s="1"/>
  <c r="B62" i="9"/>
  <c r="C62" i="9" s="1"/>
  <c r="B66" i="9"/>
  <c r="C66" i="9" s="1"/>
  <c r="B34" i="9"/>
  <c r="C34" i="9" s="1"/>
  <c r="B38" i="9"/>
  <c r="C38" i="9" s="1"/>
  <c r="B47" i="9"/>
  <c r="C47" i="9" s="1"/>
  <c r="B49" i="9"/>
  <c r="C49" i="9" s="1"/>
  <c r="B51" i="9"/>
  <c r="C51" i="9" s="1"/>
  <c r="B53" i="9"/>
  <c r="C53" i="9" s="1"/>
  <c r="B55" i="9"/>
  <c r="C55" i="9" s="1"/>
  <c r="B57" i="9"/>
  <c r="C57" i="9" s="1"/>
  <c r="B36" i="9"/>
  <c r="C36" i="9" s="1"/>
  <c r="B46" i="9"/>
  <c r="C46" i="9" s="1"/>
  <c r="B61" i="9"/>
  <c r="C61" i="9" s="1"/>
  <c r="B65" i="9"/>
  <c r="C65" i="9" s="1"/>
  <c r="B31" i="9"/>
  <c r="C31" i="9" s="1"/>
  <c r="B33" i="9"/>
  <c r="C33" i="9" s="1"/>
  <c r="B37" i="9"/>
  <c r="C37" i="9" s="1"/>
  <c r="B41" i="9"/>
  <c r="C41" i="9" s="1"/>
  <c r="B43" i="9"/>
  <c r="C43" i="9" s="1"/>
  <c r="B45" i="9"/>
  <c r="C45" i="9" s="1"/>
  <c r="B58" i="9"/>
  <c r="C58" i="9" s="1"/>
  <c r="B60" i="9"/>
  <c r="C60" i="9" s="1"/>
  <c r="B64" i="9"/>
  <c r="C64" i="9" s="1"/>
  <c r="B40" i="9"/>
  <c r="C40" i="9" s="1"/>
  <c r="B52" i="9"/>
  <c r="C52" i="9" s="1"/>
  <c r="B54" i="9"/>
  <c r="C54" i="9" s="1"/>
  <c r="B56" i="9"/>
  <c r="C56" i="9" s="1"/>
  <c r="B59" i="9"/>
  <c r="C59" i="9" s="1"/>
  <c r="D63" i="9"/>
  <c r="E63" i="9" s="1"/>
  <c r="D61" i="9"/>
  <c r="E61" i="9" s="1"/>
  <c r="D65" i="9"/>
  <c r="E65" i="9" s="1"/>
  <c r="D62" i="9"/>
  <c r="E62" i="9" s="1"/>
  <c r="D66" i="9"/>
  <c r="E66" i="9" s="1"/>
  <c r="D49" i="9"/>
  <c r="E49" i="9" s="1"/>
  <c r="D60" i="9"/>
  <c r="E60" i="9" s="1"/>
  <c r="D64" i="9"/>
  <c r="E64" i="9" s="1"/>
  <c r="D23" i="9"/>
  <c r="E23" i="9" s="1"/>
  <c r="D31" i="9"/>
  <c r="E31" i="9" s="1"/>
  <c r="D35" i="9"/>
  <c r="E35" i="9" s="1"/>
  <c r="D39" i="9"/>
  <c r="E39" i="9" s="1"/>
  <c r="D46" i="9"/>
  <c r="E46" i="9" s="1"/>
  <c r="D47" i="9"/>
  <c r="E47" i="9" s="1"/>
  <c r="D54" i="9"/>
  <c r="E54" i="9" s="1"/>
  <c r="D55" i="9"/>
  <c r="E55" i="9" s="1"/>
  <c r="D30" i="9"/>
  <c r="E30" i="9" s="1"/>
  <c r="D38" i="9"/>
  <c r="E38" i="9" s="1"/>
  <c r="D48" i="9"/>
  <c r="E48" i="9" s="1"/>
  <c r="D59" i="9"/>
  <c r="E59" i="9" s="1"/>
  <c r="D32" i="9"/>
  <c r="E32" i="9" s="1"/>
  <c r="D36" i="9"/>
  <c r="E36" i="9" s="1"/>
  <c r="D40" i="9"/>
  <c r="E40" i="9" s="1"/>
  <c r="D44" i="9"/>
  <c r="E44" i="9" s="1"/>
  <c r="D45" i="9"/>
  <c r="E45" i="9" s="1"/>
  <c r="D52" i="9"/>
  <c r="E52" i="9" s="1"/>
  <c r="D53" i="9"/>
  <c r="E53" i="9" s="1"/>
  <c r="D58" i="9"/>
  <c r="E58" i="9" s="1"/>
  <c r="D34" i="9"/>
  <c r="E34" i="9" s="1"/>
  <c r="D56" i="9"/>
  <c r="E56" i="9" s="1"/>
  <c r="D29" i="9"/>
  <c r="E29" i="9" s="1"/>
  <c r="D33" i="9"/>
  <c r="E33" i="9" s="1"/>
  <c r="D37" i="9"/>
  <c r="E37" i="9" s="1"/>
  <c r="D41" i="9"/>
  <c r="E41" i="9" s="1"/>
  <c r="D42" i="9"/>
  <c r="E42" i="9" s="1"/>
  <c r="D43" i="9"/>
  <c r="E43" i="9" s="1"/>
  <c r="D50" i="9"/>
  <c r="E50" i="9" s="1"/>
  <c r="D51" i="9"/>
  <c r="E51" i="9" s="1"/>
  <c r="D57" i="9"/>
  <c r="E57" i="9" s="1"/>
  <c r="H17" i="9"/>
  <c r="I17" i="9" s="1"/>
  <c r="H20" i="9"/>
  <c r="I20" i="9" s="1"/>
  <c r="H14" i="9"/>
  <c r="I14" i="9" s="1"/>
  <c r="H18" i="9"/>
  <c r="I18" i="9" s="1"/>
  <c r="H16" i="9"/>
  <c r="I16" i="9" s="1"/>
  <c r="H15" i="9"/>
  <c r="I15" i="9" s="1"/>
  <c r="H19" i="9"/>
  <c r="I19" i="9" s="1"/>
  <c r="F14" i="9"/>
  <c r="G14" i="9" s="1"/>
  <c r="F18" i="9"/>
  <c r="G18" i="9" s="1"/>
  <c r="F15" i="9"/>
  <c r="G15" i="9" s="1"/>
  <c r="F17" i="9"/>
  <c r="G17" i="9" s="1"/>
  <c r="F16" i="9"/>
  <c r="G16" i="9" s="1"/>
  <c r="B15" i="9"/>
  <c r="C15" i="9" s="1"/>
  <c r="B14" i="9"/>
  <c r="C14" i="9" s="1"/>
  <c r="B16" i="9"/>
  <c r="C16" i="9" s="1"/>
  <c r="B17" i="9"/>
  <c r="C17" i="9" s="1"/>
  <c r="B18" i="9"/>
  <c r="C18" i="9" s="1"/>
  <c r="D17" i="9"/>
  <c r="E17" i="9" s="1"/>
  <c r="D21" i="9"/>
  <c r="E21" i="9" s="1"/>
  <c r="D20" i="9"/>
  <c r="E20" i="9" s="1"/>
  <c r="D14" i="9"/>
  <c r="E14" i="9" s="1"/>
  <c r="D18" i="9"/>
  <c r="E18" i="9" s="1"/>
  <c r="D22" i="9"/>
  <c r="E22" i="9" s="1"/>
  <c r="D15" i="9"/>
  <c r="E15" i="9" s="1"/>
  <c r="D19" i="9"/>
  <c r="E19" i="9" s="1"/>
  <c r="D16" i="9"/>
  <c r="E16" i="9" s="1"/>
  <c r="B20" i="9"/>
  <c r="C20" i="9" s="1"/>
  <c r="B24" i="9"/>
  <c r="C24" i="9" s="1"/>
  <c r="B28" i="9"/>
  <c r="C28" i="9" s="1"/>
  <c r="B21" i="9"/>
  <c r="C21" i="9" s="1"/>
  <c r="B25" i="9"/>
  <c r="C25" i="9" s="1"/>
  <c r="B23" i="9"/>
  <c r="C23" i="9" s="1"/>
  <c r="B27" i="9"/>
  <c r="C27" i="9" s="1"/>
  <c r="B22" i="9"/>
  <c r="C22" i="9" s="1"/>
  <c r="B26" i="9"/>
  <c r="C26" i="9" s="1"/>
  <c r="D27" i="9"/>
  <c r="E27" i="9" s="1"/>
  <c r="D24" i="9"/>
  <c r="E24" i="9" s="1"/>
  <c r="D28" i="9"/>
  <c r="E28" i="9" s="1"/>
  <c r="D25" i="9"/>
  <c r="E25" i="9" s="1"/>
  <c r="D26" i="9"/>
  <c r="E26" i="9" s="1"/>
  <c r="F21" i="9"/>
  <c r="G21" i="9" s="1"/>
  <c r="F25" i="9"/>
  <c r="G25" i="9" s="1"/>
  <c r="F22" i="9"/>
  <c r="G22" i="9" s="1"/>
  <c r="F26" i="9"/>
  <c r="G26" i="9" s="1"/>
  <c r="F24" i="9"/>
  <c r="G24" i="9" s="1"/>
  <c r="F23" i="9"/>
  <c r="G23" i="9" s="1"/>
  <c r="F27" i="9"/>
  <c r="G27" i="9" s="1"/>
  <c r="F20" i="9"/>
  <c r="G20" i="9" s="1"/>
  <c r="F28" i="9"/>
  <c r="G28" i="9" s="1"/>
  <c r="H24" i="9"/>
  <c r="I24" i="9" s="1"/>
  <c r="H28" i="9"/>
  <c r="I28" i="9" s="1"/>
  <c r="H21" i="9"/>
  <c r="I21" i="9" s="1"/>
  <c r="H25" i="9"/>
  <c r="I25" i="9" s="1"/>
  <c r="H22" i="9"/>
  <c r="I22" i="9" s="1"/>
  <c r="H26" i="9"/>
  <c r="I26" i="9" s="1"/>
  <c r="H23" i="9"/>
  <c r="I23" i="9" s="1"/>
  <c r="H27" i="9"/>
  <c r="I27" i="9" s="1"/>
  <c r="D4" i="9"/>
  <c r="E4" i="9" s="1"/>
  <c r="D5" i="9"/>
  <c r="E5" i="9" s="1"/>
  <c r="D6" i="9"/>
  <c r="E6" i="9" s="1"/>
  <c r="D7" i="9"/>
  <c r="E7" i="9" s="1"/>
  <c r="D11" i="9"/>
  <c r="E11" i="9" s="1"/>
  <c r="D13" i="9"/>
  <c r="E13" i="9" s="1"/>
  <c r="D8" i="9"/>
  <c r="E8" i="9" s="1"/>
  <c r="D9" i="9"/>
  <c r="E9" i="9" s="1"/>
  <c r="D12" i="9"/>
  <c r="E12" i="9" s="1"/>
  <c r="D10" i="9"/>
  <c r="E10" i="9" s="1"/>
  <c r="D3" i="9"/>
  <c r="E3" i="9" s="1"/>
  <c r="F11" i="9"/>
  <c r="G11" i="9" s="1"/>
  <c r="F19" i="9"/>
  <c r="G19" i="9" s="1"/>
  <c r="F12" i="9"/>
  <c r="G12" i="9" s="1"/>
  <c r="F5" i="9"/>
  <c r="G5" i="9" s="1"/>
  <c r="F7" i="9"/>
  <c r="G7" i="9" s="1"/>
  <c r="F3" i="9"/>
  <c r="G3" i="9" s="1"/>
  <c r="F4" i="9"/>
  <c r="G4" i="9" s="1"/>
  <c r="F6" i="9"/>
  <c r="G6" i="9" s="1"/>
  <c r="F8" i="9"/>
  <c r="G8" i="9" s="1"/>
  <c r="F13" i="9"/>
  <c r="G13" i="9" s="1"/>
  <c r="F10" i="9"/>
  <c r="G10" i="9" s="1"/>
  <c r="F9" i="9"/>
  <c r="G9" i="9" s="1"/>
  <c r="B9" i="9"/>
  <c r="C9" i="9" s="1"/>
  <c r="B10" i="9"/>
  <c r="C10" i="9" s="1"/>
  <c r="B19" i="9"/>
  <c r="C19" i="9" s="1"/>
  <c r="B12" i="9"/>
  <c r="C12" i="9" s="1"/>
  <c r="B4" i="9"/>
  <c r="C4" i="9" s="1"/>
  <c r="B11" i="9"/>
  <c r="C11" i="9" s="1"/>
  <c r="B3" i="9"/>
  <c r="C3" i="9" s="1"/>
  <c r="B13" i="9"/>
  <c r="C13" i="9" s="1"/>
  <c r="B8" i="9"/>
  <c r="C8" i="9" s="1"/>
  <c r="B5" i="9"/>
  <c r="C5" i="9" s="1"/>
  <c r="B6" i="9"/>
  <c r="C6" i="9" s="1"/>
  <c r="B7" i="9"/>
  <c r="C7" i="9" s="1"/>
  <c r="H8" i="9"/>
  <c r="I8" i="9" s="1"/>
  <c r="H6" i="9"/>
  <c r="I6" i="9" s="1"/>
  <c r="H12" i="9"/>
  <c r="H13" i="9"/>
  <c r="I13" i="9" s="1"/>
  <c r="H5" i="9"/>
  <c r="I5" i="9" s="1"/>
  <c r="H11" i="9"/>
  <c r="I11" i="9" s="1"/>
  <c r="H3" i="9"/>
  <c r="I3" i="9" s="1"/>
  <c r="H9" i="9"/>
  <c r="I9" i="9" s="1"/>
  <c r="H10" i="9"/>
  <c r="I10" i="9" s="1"/>
  <c r="H7" i="9"/>
  <c r="I7" i="9" s="1"/>
  <c r="H4" i="9"/>
  <c r="I4" i="9" s="1"/>
  <c r="K13" i="7"/>
  <c r="K14" i="7"/>
  <c r="K15" i="7"/>
  <c r="K16" i="7"/>
  <c r="K17" i="7"/>
  <c r="K18" i="7"/>
  <c r="K19" i="7"/>
  <c r="K20" i="7"/>
  <c r="K21" i="7"/>
  <c r="K45" i="7"/>
  <c r="K46" i="7"/>
  <c r="K47" i="7"/>
  <c r="K48" i="7"/>
  <c r="K49" i="7"/>
  <c r="I12" i="9" l="1"/>
  <c r="I70" i="9" s="1"/>
  <c r="G70" i="9"/>
  <c r="E70" i="9"/>
  <c r="E69" i="9"/>
  <c r="E72" i="9"/>
  <c r="G69" i="9"/>
  <c r="I73" i="9"/>
  <c r="E74" i="9"/>
  <c r="E73" i="9"/>
  <c r="I69" i="9"/>
  <c r="G71" i="9"/>
  <c r="E75" i="9"/>
  <c r="C74" i="9"/>
  <c r="C70" i="9"/>
  <c r="C75" i="9"/>
  <c r="C73" i="9"/>
  <c r="C71" i="9"/>
  <c r="I71" i="9"/>
  <c r="G73" i="9"/>
  <c r="G74" i="9"/>
  <c r="G75" i="9"/>
  <c r="G72" i="9"/>
  <c r="E71" i="9"/>
  <c r="C69" i="9"/>
  <c r="C72" i="9"/>
  <c r="K12" i="7"/>
  <c r="I74" i="9" l="1"/>
  <c r="I72" i="9"/>
  <c r="I75" i="9"/>
  <c r="K50" i="7"/>
  <c r="C3" i="7"/>
  <c r="C4" i="7"/>
  <c r="C2" i="7"/>
  <c r="C1" i="7"/>
  <c r="F33" i="1" l="1"/>
  <c r="F58" i="1"/>
  <c r="F55" i="1"/>
  <c r="F54" i="1"/>
  <c r="F53" i="1"/>
  <c r="F52" i="1"/>
  <c r="F51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2" i="1"/>
  <c r="F31" i="1"/>
  <c r="F30" i="1"/>
  <c r="F29" i="1"/>
  <c r="F28" i="1"/>
  <c r="F27" i="1"/>
  <c r="F26" i="1"/>
  <c r="F57" i="1"/>
  <c r="F56" i="1"/>
  <c r="F20" i="1"/>
  <c r="F21" i="1"/>
  <c r="F22" i="1"/>
  <c r="F23" i="1"/>
  <c r="F24" i="1"/>
  <c r="F19" i="1"/>
  <c r="F18" i="1"/>
  <c r="F13" i="1"/>
  <c r="F14" i="1"/>
  <c r="F15" i="1"/>
  <c r="F16" i="1"/>
  <c r="F12" i="1"/>
  <c r="F11" i="1"/>
  <c r="F10" i="1"/>
  <c r="F42" i="1" l="1"/>
  <c r="F50" i="1"/>
  <c r="F59" i="1"/>
  <c r="B5" i="1"/>
  <c r="B4" i="11" s="1"/>
  <c r="B3" i="11"/>
  <c r="E50" i="7"/>
  <c r="I4" i="7" l="1"/>
  <c r="I8" i="7"/>
  <c r="I5" i="7"/>
  <c r="I6" i="7"/>
  <c r="F3" i="7"/>
  <c r="I3" i="7"/>
  <c r="I7" i="7"/>
  <c r="F17" i="1"/>
  <c r="G50" i="7"/>
  <c r="F34" i="1"/>
  <c r="E53" i="3"/>
  <c r="B4" i="3"/>
  <c r="B3" i="3"/>
  <c r="F25" i="1" l="1"/>
  <c r="F50" i="7"/>
  <c r="F2" i="7"/>
  <c r="I9" i="7" l="1"/>
  <c r="K4" i="7" l="1"/>
  <c r="K5" i="7"/>
  <c r="K6" i="7"/>
  <c r="K7" i="7"/>
  <c r="K69" i="9"/>
  <c r="K73" i="9"/>
  <c r="K71" i="9"/>
  <c r="K74" i="9"/>
  <c r="K72" i="9"/>
  <c r="K75" i="9"/>
  <c r="K70" i="9"/>
  <c r="K2" i="7"/>
  <c r="K3" i="7"/>
  <c r="M17" i="9" l="1"/>
  <c r="M70" i="9" l="1"/>
  <c r="M74" i="9"/>
  <c r="M72" i="9" l="1"/>
  <c r="M75" i="9"/>
  <c r="M69" i="9"/>
  <c r="M73" i="9"/>
  <c r="M71" i="9"/>
</calcChain>
</file>

<file path=xl/comments1.xml><?xml version="1.0" encoding="utf-8"?>
<comments xmlns="http://schemas.openxmlformats.org/spreadsheetml/2006/main">
  <authors>
    <author>Nadine Vantomme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Beheersdienst::</t>
        </r>
        <r>
          <rPr>
            <sz val="8"/>
            <color indexed="81"/>
            <rFont val="Tahoma"/>
            <family val="2"/>
          </rPr>
          <t xml:space="preserve">
Naam in kolom B invullen, want dit wordt verder opnieuw gebruikt via een link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8"/>
            <color indexed="81"/>
            <rFont val="Tahoma"/>
            <family val="2"/>
          </rPr>
          <t xml:space="preserve">
Naam copromotor op de stippellijnen invullen, de namen worden verder opnieuw gebruikt via een link</t>
        </r>
      </text>
    </comment>
  </commentList>
</comments>
</file>

<file path=xl/comments2.xml><?xml version="1.0" encoding="utf-8"?>
<comments xmlns="http://schemas.openxmlformats.org/spreadsheetml/2006/main">
  <authors>
    <author>Nadine Vantomme</author>
  </authors>
  <commentList>
    <comment ref="I11" authorId="0">
      <text>
        <r>
          <rPr>
            <b/>
            <sz val="8"/>
            <color indexed="81"/>
            <rFont val="Tahoma"/>
            <family val="2"/>
          </rPr>
          <t xml:space="preserve">Beheersdienst: </t>
        </r>
        <r>
          <rPr>
            <sz val="8"/>
            <color indexed="81"/>
            <rFont val="Tahoma"/>
            <family val="2"/>
          </rPr>
          <t>Indien er enkel stippellijnen staan, moet je eerst het voorblad invullen en dan verschijnen de namen.</t>
        </r>
      </text>
    </comment>
  </commentList>
</comments>
</file>

<file path=xl/comments3.xml><?xml version="1.0" encoding="utf-8"?>
<comments xmlns="http://schemas.openxmlformats.org/spreadsheetml/2006/main">
  <authors>
    <author>Nadine Vantomme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te bepalen uit de loontabel zie bijlage X van de declaratie-instructies</t>
        </r>
      </text>
    </comment>
  </commentList>
</comments>
</file>

<file path=xl/comments4.xml><?xml version="1.0" encoding="utf-8"?>
<comments xmlns="http://schemas.openxmlformats.org/spreadsheetml/2006/main">
  <authors>
    <author>Nadine Vantomme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 xml:space="preserve">Beheersdienst: </t>
        </r>
        <r>
          <rPr>
            <sz val="9"/>
            <color indexed="81"/>
            <rFont val="Tahoma"/>
            <family val="2"/>
          </rPr>
          <t xml:space="preserve">per halve dag een korte omschrijving van de PDPO activiteiten geven. 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Beheersdienst:</t>
        </r>
        <r>
          <rPr>
            <sz val="8"/>
            <color indexed="81"/>
            <rFont val="Tahoma"/>
            <family val="2"/>
          </rPr>
          <t xml:space="preserve">
In het groene vak de naam invullen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Beheersdienst:</t>
        </r>
        <r>
          <rPr>
            <sz val="9"/>
            <color indexed="81"/>
            <rFont val="Tahoma"/>
            <family val="2"/>
          </rPr>
          <t xml:space="preserve">
aan het PDPO project gewerkt voor een halve dag = 1. Niet aan het PDPO-project gewerkt = 0
Verlof, ziekte, verminderde prestaties en andere = 0.
Enkel 0 of 1 invullen!</t>
        </r>
      </text>
    </comment>
  </commentList>
</comments>
</file>

<file path=xl/comments5.xml><?xml version="1.0" encoding="utf-8"?>
<comments xmlns="http://schemas.openxmlformats.org/spreadsheetml/2006/main">
  <authors>
    <author>Nadine Vantomme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per halve dag een korte omschrijving van de activiteiten geven. Verlof / ziekte kan volgens het gewerkt percentage aangegeven worden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aan het PDPO project gewerkt voor een halve dag = 1. Niet aan het PDPO-project gewerkt = 0
Verlof, ziekte, verminderde prestaties en andere = 0.</t>
        </r>
      </text>
    </comment>
  </commentList>
</comments>
</file>

<file path=xl/comments6.xml><?xml version="1.0" encoding="utf-8"?>
<comments xmlns="http://schemas.openxmlformats.org/spreadsheetml/2006/main">
  <authors>
    <author>Nadine Vantomme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te bepalen uit de loontabel zie bijlage X van de declaratie-instructies</t>
        </r>
      </text>
    </comment>
  </commentList>
</comments>
</file>

<file path=xl/sharedStrings.xml><?xml version="1.0" encoding="utf-8"?>
<sst xmlns="http://schemas.openxmlformats.org/spreadsheetml/2006/main" count="371" uniqueCount="208">
  <si>
    <t>Sjabloon loonberekening</t>
  </si>
  <si>
    <t>Looncode</t>
  </si>
  <si>
    <t>Naam personeelslid</t>
  </si>
  <si>
    <t>maand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</si>
  <si>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</si>
  <si>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</si>
  <si>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</si>
  <si>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</si>
  <si>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</si>
  <si>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</si>
  <si>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</si>
  <si>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</si>
  <si>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</si>
  <si>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</si>
  <si>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</si>
  <si>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</si>
  <si>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</si>
  <si>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</si>
  <si>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</si>
  <si>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</si>
  <si>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</si>
  <si>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</si>
  <si>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</si>
  <si>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</si>
  <si>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</si>
  <si>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</si>
  <si>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</si>
  <si>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</si>
  <si>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</si>
  <si>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</si>
  <si>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</si>
  <si>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In te brengen personeelskost</t>
  </si>
  <si>
    <t>Projectcode</t>
  </si>
  <si>
    <t>Naam van het project</t>
  </si>
  <si>
    <t>Paraaf van de promtor</t>
  </si>
  <si>
    <t>Mevr. Christine Janssens</t>
  </si>
  <si>
    <t>Sjabloon tijdsregistratie</t>
  </si>
  <si>
    <t>Per personeelslid een sjabloon invullen.</t>
  </si>
  <si>
    <t>dag</t>
  </si>
  <si>
    <t>jaartal</t>
  </si>
  <si>
    <t>Korte omschrijving werkzaamheden per halve dag invullen</t>
  </si>
  <si>
    <t>leveranciers zoeken voor de restauratie</t>
  </si>
  <si>
    <t>bezoek aan de te restaureren bakoven</t>
  </si>
  <si>
    <t>verlof</t>
  </si>
  <si>
    <t>februari</t>
  </si>
  <si>
    <t xml:space="preserve">niet PDPO </t>
  </si>
  <si>
    <t>PDPO project - leveranciers zoeken restauratie</t>
  </si>
  <si>
    <t>PDPO project - contact met leveranciers voor de restauratie</t>
  </si>
  <si>
    <t>PDPO project - voorbereiding restauratie</t>
  </si>
  <si>
    <t>PDPO project - voorbereiding restauratie bakoven</t>
  </si>
  <si>
    <t>1= halve dag PDPO  0=niet PDPO</t>
  </si>
  <si>
    <t>verminderde prestaties</t>
  </si>
  <si>
    <t>Ziekte</t>
  </si>
  <si>
    <t>Enkel de groene vakken invullen !!</t>
  </si>
  <si>
    <t>Enkel de groene velden invullen</t>
  </si>
  <si>
    <r>
      <t>aantal</t>
    </r>
    <r>
      <rPr>
        <b/>
        <u/>
        <sz val="11"/>
        <color theme="1"/>
        <rFont val="Calibri"/>
        <family val="2"/>
        <scheme val="minor"/>
      </rPr>
      <t xml:space="preserve"> halve</t>
    </r>
    <r>
      <rPr>
        <sz val="11"/>
        <color theme="1"/>
        <rFont val="Calibri"/>
        <family val="2"/>
        <scheme val="minor"/>
      </rPr>
      <t xml:space="preserve"> dagen in die maand gewerkt aan het project</t>
    </r>
  </si>
  <si>
    <t>om te vergelijken met de loonfiche</t>
  </si>
  <si>
    <t>Wedde</t>
  </si>
  <si>
    <t>Bruto maandloon</t>
  </si>
  <si>
    <t xml:space="preserve">Vakantie-geld </t>
  </si>
  <si>
    <t>RSZ werkgever</t>
  </si>
  <si>
    <t>Verzekering AO</t>
  </si>
  <si>
    <t>Jaarkost</t>
  </si>
  <si>
    <t>Dagkost</t>
  </si>
  <si>
    <t>Gegevens project</t>
  </si>
  <si>
    <t>Gegevens projectpromotor</t>
  </si>
  <si>
    <t>………………………………………………………….</t>
  </si>
  <si>
    <t>Projectnaam</t>
  </si>
  <si>
    <t>Rubrieken</t>
  </si>
  <si>
    <t>ingediende kost</t>
  </si>
  <si>
    <t>Projectpromotor</t>
  </si>
  <si>
    <t>Investeringen</t>
  </si>
  <si>
    <t>personeelskost</t>
  </si>
  <si>
    <t>Projectnummer</t>
  </si>
  <si>
    <t>Werkingskost</t>
  </si>
  <si>
    <t>Overheadkost</t>
  </si>
  <si>
    <t>externe prestaties</t>
  </si>
  <si>
    <t>Bijdrage in Natura</t>
  </si>
  <si>
    <t>Inkomsten</t>
  </si>
  <si>
    <t>Totaal</t>
  </si>
  <si>
    <t>Volgnr</t>
  </si>
  <si>
    <t>factuurdatum / periode</t>
  </si>
  <si>
    <t xml:space="preserve">Factuurbedrag </t>
  </si>
  <si>
    <t>Percentage dat het bedrag meetelt</t>
  </si>
  <si>
    <t>Aangevraagd project-bedrag</t>
  </si>
  <si>
    <t>totale cofinanc (totale overheidssteun)</t>
  </si>
  <si>
    <t>Mevr. Joke Cardoen</t>
  </si>
  <si>
    <t>De overeenkomstige dagkost</t>
  </si>
  <si>
    <t xml:space="preserve">Totaal aantal halve dagen gewerkt voor deze  maand </t>
  </si>
  <si>
    <t>naam leverancier /                                                                       naam personeelslid</t>
  </si>
  <si>
    <t>Onderwerp van de uitgave                                          Bij personeelskosten de looncode hier invullen invullen</t>
  </si>
  <si>
    <t>Per persoon: de naam - de looncode - de periode en de totale personeelskost (=donkergroene vak) overnemen in het tabblad facturen - kosten</t>
  </si>
  <si>
    <t>Totale loonkost - het totaal bedrag per persoon overnemen in de overzichtslijst met facturen / kosten</t>
  </si>
  <si>
    <t>Personeelskost</t>
  </si>
  <si>
    <t>Externe prestaties</t>
  </si>
  <si>
    <t>Bijdrage in natura</t>
  </si>
  <si>
    <t>Budgetjaar</t>
  </si>
  <si>
    <t>Maximum te ontvangen subsidie</t>
  </si>
  <si>
    <t xml:space="preserve">Totale ingediende projectkost </t>
  </si>
  <si>
    <t>% Cofinanciering (meestal 65%)</t>
  </si>
  <si>
    <t>rubriek ( in te vullen door een rubriek te selecteren , niet manueel intypen!!)</t>
  </si>
  <si>
    <t>Personeelskosten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</si>
  <si>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</si>
  <si>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</si>
  <si>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</si>
  <si>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</si>
  <si>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</si>
  <si>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</si>
  <si>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</si>
  <si>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</si>
  <si>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</si>
  <si>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</si>
  <si>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</si>
  <si>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</si>
  <si>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</si>
  <si>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</si>
  <si>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</si>
  <si>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</si>
  <si>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Werkingskosten</t>
  </si>
  <si>
    <t>Overheadkosten</t>
  </si>
  <si>
    <t>Externe Prestaties</t>
  </si>
  <si>
    <t>Promotor/ copromotor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</si>
  <si>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</si>
  <si>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</si>
  <si>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</si>
  <si>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</si>
  <si>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</si>
  <si>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</si>
  <si>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</si>
  <si>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</si>
  <si>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</si>
  <si>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</si>
  <si>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</si>
  <si>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</si>
  <si>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Paraaf van de promotor: …………………………</t>
  </si>
  <si>
    <t>Deze code gebruiken om in te vullen</t>
  </si>
  <si>
    <t>Aan wie is de factuur gericht promotor of copromotoren? (in te vullen door een rubriek te selecteren, niet manueel typen!!)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</si>
  <si>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</si>
  <si>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</si>
  <si>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</si>
  <si>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</si>
  <si>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</si>
  <si>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</si>
  <si>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</si>
  <si>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</si>
  <si>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</si>
  <si>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</si>
  <si>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</si>
  <si>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</si>
  <si>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</si>
  <si>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</si>
  <si>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</si>
  <si>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</si>
  <si>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</si>
  <si>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</si>
  <si>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</si>
  <si>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</si>
  <si>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</si>
  <si>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</si>
  <si>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</si>
  <si>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</si>
  <si>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</si>
  <si>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</si>
  <si>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</si>
  <si>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</si>
  <si>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</si>
  <si>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</si>
  <si>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</si>
  <si>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</si>
  <si>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</si>
  <si>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</si>
  <si>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</si>
  <si>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</si>
  <si>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Paraaf van de promotor</t>
  </si>
  <si>
    <t>Enkel de groene vakken invullen!</t>
  </si>
  <si>
    <r>
      <rPr>
        <b/>
        <sz val="11"/>
        <color theme="1"/>
        <rFont val="Calibri"/>
        <family val="2"/>
        <scheme val="minor"/>
      </rPr>
      <t>Per persoon: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de naam - de looncode</t>
    </r>
    <r>
      <rPr>
        <sz val="11"/>
        <color theme="1"/>
        <rFont val="Calibri"/>
        <family val="2"/>
        <scheme val="minor"/>
      </rPr>
      <t xml:space="preserve"> - de periode en de </t>
    </r>
    <r>
      <rPr>
        <b/>
        <sz val="11"/>
        <color rgb="FFFF0000"/>
        <rFont val="Calibri"/>
        <family val="2"/>
        <scheme val="minor"/>
      </rPr>
      <t>totale personeelskost (=donkergroene vak)</t>
    </r>
    <r>
      <rPr>
        <sz val="11"/>
        <color theme="1"/>
        <rFont val="Calibri"/>
        <family val="2"/>
        <scheme val="minor"/>
      </rPr>
      <t xml:space="preserve"> overnemen </t>
    </r>
    <r>
      <rPr>
        <b/>
        <sz val="11"/>
        <color rgb="FFFF0000"/>
        <rFont val="Calibri"/>
        <family val="2"/>
        <scheme val="minor"/>
      </rPr>
      <t>in het tabblad facturen - kosten</t>
    </r>
  </si>
  <si>
    <r>
      <t xml:space="preserve">aantal </t>
    </r>
    <r>
      <rPr>
        <b/>
        <u/>
        <sz val="12"/>
        <color rgb="FFFF0000"/>
        <rFont val="Calibri"/>
        <family val="2"/>
        <scheme val="minor"/>
      </rPr>
      <t>halve</t>
    </r>
    <r>
      <rPr>
        <sz val="11"/>
        <color theme="1"/>
        <rFont val="Calibri"/>
        <family val="2"/>
        <scheme val="minor"/>
      </rPr>
      <t xml:space="preserve"> dagen in die maand gewerkt aan het project</t>
    </r>
  </si>
  <si>
    <t>In het gele vak niets invullen!</t>
  </si>
  <si>
    <t>……………………………………</t>
  </si>
  <si>
    <t>Handtekening en datum</t>
  </si>
  <si>
    <t>(Indien van toepassing) Naam copromotoren invullen</t>
  </si>
  <si>
    <t>Datum aanvraag:</t>
  </si>
  <si>
    <t>Projectnaam:</t>
  </si>
  <si>
    <t>Projectcode:</t>
  </si>
  <si>
    <t xml:space="preserve">Budgetjaar: </t>
  </si>
  <si>
    <t>Naam:</t>
  </si>
  <si>
    <t>Adres:</t>
  </si>
  <si>
    <t>Contactpersoon:</t>
  </si>
  <si>
    <t>Telefoon:</t>
  </si>
  <si>
    <t>Email:</t>
  </si>
  <si>
    <t>Rekeningnummer:</t>
  </si>
  <si>
    <t>Copromotor 1</t>
  </si>
  <si>
    <t>Copromotor 2</t>
  </si>
  <si>
    <t>Copromotor 3</t>
  </si>
  <si>
    <t>Copromotor 4</t>
  </si>
  <si>
    <t>Copromotor 5</t>
  </si>
  <si>
    <t>De aangevraagde Europese, Vlaamse en provinciale cofinanciering mag uitbetaald worden.</t>
  </si>
  <si>
    <t>en dat de aangevraagde subsidie het maximum van de goedgekeurde subsidie niet overschrijdt.</t>
  </si>
  <si>
    <t>Ondergetekende, (naam)</t>
  </si>
  <si>
    <t>projectpromotor van project  (naam project) ………………………….....</t>
  </si>
  <si>
    <r>
      <t xml:space="preserve">Kosten om te gebruiken bij declaratie </t>
    </r>
    <r>
      <rPr>
        <sz val="9"/>
        <rFont val="Arial"/>
        <family val="2"/>
      </rPr>
      <t>(verlof, ziekte reeds verrekend in de dagkost)</t>
    </r>
  </si>
  <si>
    <t>Loon-code</t>
  </si>
  <si>
    <t>Eindejaars-premie</t>
  </si>
  <si>
    <r>
      <t xml:space="preserve">Vervoer-kosten </t>
    </r>
    <r>
      <rPr>
        <b/>
        <sz val="10"/>
        <rFont val="Arial"/>
        <family val="2"/>
      </rPr>
      <t>(weg - werk)</t>
    </r>
  </si>
  <si>
    <t>Maaltijd-cheques</t>
  </si>
  <si>
    <r>
      <t xml:space="preserve">Standaard loontabel PDPO III te gebruiken vanaf </t>
    </r>
    <r>
      <rPr>
        <b/>
        <u/>
        <sz val="14"/>
        <color theme="1"/>
        <rFont val="Calibri"/>
        <family val="2"/>
        <scheme val="minor"/>
      </rPr>
      <t>1 juli 2017</t>
    </r>
  </si>
  <si>
    <t>OVL17/………………</t>
  </si>
  <si>
    <r>
      <t>verklaart hierbij dat bijgevoegde facturen betrekking hebben op projectcode O</t>
    </r>
    <r>
      <rPr>
        <sz val="11"/>
        <color theme="1"/>
        <rFont val="Calibri"/>
        <family val="2"/>
        <scheme val="minor"/>
      </rPr>
      <t>VL17/……………………..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</si>
</sst>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"/>
    <numFmt numFmtId="165" formatCode="[$€-2]\ #,##0.00;[Red]\-[$€-2]\ #,##0.00"/>
    <numFmt numFmtId="166" formatCode="\€\ #,##0.00"/>
    <numFmt numFmtId="167" formatCode="#,##0.00\ _€"/>
    <numFmt numFmtId="168" formatCode="_-* #,##0.00\ [$€]_-;\-* #,##0.00\ [$€]_-;_-* &quot;-&quot;??\ [$€]_-;_-@_-"/>
    <numFmt numFmtId="169" formatCode="[$-813]dd\-mmm\-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61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indexed="6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6FFF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3" xfId="0" applyBorder="1"/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4" xfId="1" applyNumberFormat="1" applyFont="1" applyBorder="1" applyAlignment="1">
      <alignment horizontal="center" wrapText="1"/>
    </xf>
    <xf numFmtId="0" fontId="0" fillId="0" borderId="11" xfId="0" applyBorder="1"/>
    <xf numFmtId="17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6" fillId="0" borderId="0" xfId="2"/>
    <xf numFmtId="0" fontId="6" fillId="0" borderId="0" xfId="2" applyAlignment="1">
      <alignment wrapText="1"/>
    </xf>
    <xf numFmtId="0" fontId="6" fillId="0" borderId="0" xfId="2" applyBorder="1" applyAlignment="1"/>
    <xf numFmtId="0" fontId="6" fillId="0" borderId="0" xfId="2" applyAlignment="1"/>
    <xf numFmtId="0" fontId="6" fillId="0" borderId="0" xfId="2" applyFont="1" applyBorder="1" applyAlignment="1">
      <alignment wrapText="1"/>
    </xf>
    <xf numFmtId="0" fontId="6" fillId="0" borderId="0" xfId="2" applyFont="1" applyAlignment="1">
      <alignment wrapText="1"/>
    </xf>
    <xf numFmtId="0" fontId="13" fillId="0" borderId="0" xfId="2" applyFont="1" applyBorder="1" applyAlignment="1">
      <alignment wrapText="1"/>
    </xf>
    <xf numFmtId="0" fontId="13" fillId="0" borderId="0" xfId="2" applyFont="1" applyAlignment="1">
      <alignment wrapText="1"/>
    </xf>
    <xf numFmtId="0" fontId="6" fillId="0" borderId="0" xfId="2" applyAlignment="1">
      <alignment horizontal="center" wrapText="1"/>
    </xf>
    <xf numFmtId="0" fontId="11" fillId="0" borderId="0" xfId="2" applyFont="1" applyAlignment="1">
      <alignment horizontal="center" wrapText="1"/>
    </xf>
    <xf numFmtId="168" fontId="6" fillId="0" borderId="0" xfId="4" applyAlignment="1">
      <alignment horizontal="center" wrapText="1"/>
    </xf>
    <xf numFmtId="164" fontId="0" fillId="0" borderId="29" xfId="0" applyNumberFormat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5" fillId="0" borderId="0" xfId="2" applyFont="1"/>
    <xf numFmtId="164" fontId="5" fillId="0" borderId="7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0" xfId="2" applyFont="1" applyFill="1" applyBorder="1" applyAlignment="1"/>
    <xf numFmtId="0" fontId="6" fillId="0" borderId="0" xfId="2" applyFill="1" applyBorder="1" applyAlignment="1"/>
    <xf numFmtId="0" fontId="0" fillId="0" borderId="0" xfId="0" applyProtection="1"/>
    <xf numFmtId="0" fontId="2" fillId="0" borderId="30" xfId="0" applyFont="1" applyBorder="1" applyProtection="1"/>
    <xf numFmtId="0" fontId="2" fillId="11" borderId="30" xfId="0" applyFont="1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10" borderId="0" xfId="0" applyFill="1" applyProtection="1"/>
    <xf numFmtId="0" fontId="0" fillId="10" borderId="9" xfId="0" applyFill="1" applyBorder="1" applyProtection="1"/>
    <xf numFmtId="0" fontId="0" fillId="10" borderId="10" xfId="0" applyFill="1" applyBorder="1" applyProtection="1"/>
    <xf numFmtId="0" fontId="0" fillId="10" borderId="11" xfId="0" applyFill="1" applyBorder="1" applyProtection="1"/>
    <xf numFmtId="0" fontId="0" fillId="10" borderId="12" xfId="0" applyFill="1" applyBorder="1" applyProtection="1"/>
    <xf numFmtId="0" fontId="0" fillId="2" borderId="9" xfId="0" applyFill="1" applyBorder="1" applyProtection="1"/>
    <xf numFmtId="0" fontId="0" fillId="2" borderId="13" xfId="0" applyFill="1" applyBorder="1" applyProtection="1"/>
    <xf numFmtId="0" fontId="0" fillId="0" borderId="15" xfId="0" applyBorder="1" applyProtection="1"/>
    <xf numFmtId="0" fontId="5" fillId="0" borderId="0" xfId="2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0" borderId="28" xfId="0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0" fillId="13" borderId="9" xfId="0" applyFill="1" applyBorder="1" applyAlignment="1" applyProtection="1">
      <alignment wrapText="1"/>
      <protection locked="0"/>
    </xf>
    <xf numFmtId="0" fontId="0" fillId="13" borderId="6" xfId="0" applyFill="1" applyBorder="1" applyAlignment="1" applyProtection="1">
      <alignment wrapText="1"/>
      <protection locked="0"/>
    </xf>
    <xf numFmtId="0" fontId="0" fillId="13" borderId="26" xfId="0" applyFill="1" applyBorder="1" applyAlignment="1" applyProtection="1">
      <alignment wrapText="1"/>
      <protection locked="0"/>
    </xf>
    <xf numFmtId="0" fontId="0" fillId="13" borderId="18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17" fontId="0" fillId="13" borderId="7" xfId="0" applyNumberFormat="1" applyFill="1" applyBorder="1" applyAlignment="1">
      <alignment horizontal="center"/>
    </xf>
    <xf numFmtId="17" fontId="0" fillId="13" borderId="1" xfId="0" applyNumberFormat="1" applyFill="1" applyBorder="1" applyAlignment="1">
      <alignment horizontal="center"/>
    </xf>
    <xf numFmtId="17" fontId="0" fillId="13" borderId="2" xfId="0" applyNumberFormat="1" applyFill="1" applyBorder="1" applyAlignment="1">
      <alignment horizontal="center"/>
    </xf>
    <xf numFmtId="2" fontId="0" fillId="13" borderId="7" xfId="1" applyNumberFormat="1" applyFont="1" applyFill="1" applyBorder="1" applyAlignment="1">
      <alignment horizontal="center"/>
    </xf>
    <xf numFmtId="2" fontId="0" fillId="13" borderId="1" xfId="1" applyNumberFormat="1" applyFont="1" applyFill="1" applyBorder="1" applyAlignment="1">
      <alignment horizontal="center"/>
    </xf>
    <xf numFmtId="2" fontId="0" fillId="13" borderId="2" xfId="1" applyNumberFormat="1" applyFont="1" applyFill="1" applyBorder="1" applyAlignment="1">
      <alignment horizontal="center"/>
    </xf>
    <xf numFmtId="0" fontId="0" fillId="13" borderId="9" xfId="0" applyFill="1" applyBorder="1"/>
    <xf numFmtId="0" fontId="0" fillId="13" borderId="26" xfId="0" applyFill="1" applyBorder="1"/>
    <xf numFmtId="0" fontId="0" fillId="13" borderId="25" xfId="0" applyFill="1" applyBorder="1"/>
    <xf numFmtId="17" fontId="0" fillId="13" borderId="18" xfId="0" applyNumberFormat="1" applyFill="1" applyBorder="1" applyAlignment="1">
      <alignment horizontal="center"/>
    </xf>
    <xf numFmtId="2" fontId="0" fillId="13" borderId="18" xfId="1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0" xfId="0" applyFill="1" applyAlignment="1">
      <alignment horizontal="center"/>
    </xf>
    <xf numFmtId="164" fontId="2" fillId="13" borderId="0" xfId="0" applyNumberFormat="1" applyFont="1" applyFill="1" applyAlignment="1">
      <alignment horizontal="center"/>
    </xf>
    <xf numFmtId="0" fontId="0" fillId="13" borderId="9" xfId="0" applyFill="1" applyBorder="1" applyAlignment="1">
      <alignment wrapText="1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wrapText="1"/>
    </xf>
    <xf numFmtId="0" fontId="0" fillId="13" borderId="15" xfId="0" applyFill="1" applyBorder="1" applyAlignment="1">
      <alignment horizontal="center"/>
    </xf>
    <xf numFmtId="0" fontId="0" fillId="13" borderId="6" xfId="0" applyFill="1" applyBorder="1"/>
    <xf numFmtId="0" fontId="0" fillId="13" borderId="7" xfId="0" applyFill="1" applyBorder="1" applyAlignment="1">
      <alignment horizontal="center"/>
    </xf>
    <xf numFmtId="0" fontId="0" fillId="13" borderId="18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17" fontId="0" fillId="13" borderId="7" xfId="0" applyNumberFormat="1" applyFill="1" applyBorder="1" applyAlignment="1" applyProtection="1">
      <alignment horizontal="center"/>
      <protection locked="0"/>
    </xf>
    <xf numFmtId="2" fontId="0" fillId="13" borderId="7" xfId="1" applyNumberFormat="1" applyFont="1" applyFill="1" applyBorder="1" applyAlignment="1" applyProtection="1">
      <alignment horizontal="center"/>
      <protection locked="0"/>
    </xf>
    <xf numFmtId="17" fontId="0" fillId="13" borderId="1" xfId="0" applyNumberFormat="1" applyFill="1" applyBorder="1" applyAlignment="1" applyProtection="1">
      <alignment horizontal="center"/>
      <protection locked="0"/>
    </xf>
    <xf numFmtId="2" fontId="0" fillId="13" borderId="1" xfId="1" applyNumberFormat="1" applyFont="1" applyFill="1" applyBorder="1" applyAlignment="1" applyProtection="1">
      <alignment horizontal="center"/>
      <protection locked="0"/>
    </xf>
    <xf numFmtId="17" fontId="0" fillId="13" borderId="2" xfId="0" applyNumberFormat="1" applyFill="1" applyBorder="1" applyAlignment="1" applyProtection="1">
      <alignment horizontal="center"/>
      <protection locked="0"/>
    </xf>
    <xf numFmtId="2" fontId="0" fillId="13" borderId="2" xfId="1" applyNumberFormat="1" applyFont="1" applyFill="1" applyBorder="1" applyAlignment="1" applyProtection="1">
      <alignment horizontal="center"/>
      <protection locked="0"/>
    </xf>
    <xf numFmtId="0" fontId="0" fillId="13" borderId="9" xfId="0" applyFill="1" applyBorder="1" applyProtection="1">
      <protection locked="0"/>
    </xf>
    <xf numFmtId="0" fontId="0" fillId="13" borderId="26" xfId="0" applyFill="1" applyBorder="1" applyProtection="1">
      <protection locked="0"/>
    </xf>
    <xf numFmtId="0" fontId="0" fillId="13" borderId="19" xfId="0" applyFill="1" applyBorder="1" applyAlignment="1" applyProtection="1">
      <alignment horizontal="center"/>
      <protection locked="0"/>
    </xf>
    <xf numFmtId="0" fontId="0" fillId="13" borderId="25" xfId="0" applyFill="1" applyBorder="1" applyProtection="1">
      <protection locked="0"/>
    </xf>
    <xf numFmtId="17" fontId="0" fillId="13" borderId="18" xfId="0" applyNumberFormat="1" applyFill="1" applyBorder="1" applyAlignment="1" applyProtection="1">
      <alignment horizontal="center"/>
      <protection locked="0"/>
    </xf>
    <xf numFmtId="2" fontId="0" fillId="13" borderId="18" xfId="1" applyNumberFormat="1" applyFont="1" applyFill="1" applyBorder="1" applyAlignment="1" applyProtection="1">
      <alignment horizontal="center"/>
      <protection locked="0"/>
    </xf>
    <xf numFmtId="0" fontId="0" fillId="13" borderId="2" xfId="0" applyFill="1" applyBorder="1" applyAlignment="1" applyProtection="1">
      <alignment horizontal="center"/>
      <protection locked="0"/>
    </xf>
    <xf numFmtId="17" fontId="22" fillId="0" borderId="0" xfId="0" applyNumberFormat="1" applyFont="1" applyAlignment="1">
      <alignment horizontal="left" vertical="center"/>
    </xf>
    <xf numFmtId="2" fontId="22" fillId="0" borderId="0" xfId="1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7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4" fillId="4" borderId="20" xfId="2" applyFont="1" applyFill="1" applyBorder="1" applyAlignment="1"/>
    <xf numFmtId="166" fontId="25" fillId="4" borderId="21" xfId="2" applyNumberFormat="1" applyFont="1" applyFill="1" applyBorder="1" applyAlignment="1">
      <alignment wrapText="1"/>
    </xf>
    <xf numFmtId="0" fontId="25" fillId="4" borderId="21" xfId="2" applyFont="1" applyFill="1" applyBorder="1" applyAlignment="1">
      <alignment horizontal="center"/>
    </xf>
    <xf numFmtId="164" fontId="24" fillId="5" borderId="21" xfId="2" applyNumberFormat="1" applyFont="1" applyFill="1" applyBorder="1" applyAlignment="1">
      <alignment horizontal="center"/>
    </xf>
    <xf numFmtId="0" fontId="25" fillId="4" borderId="21" xfId="2" applyFont="1" applyFill="1" applyBorder="1" applyAlignment="1">
      <alignment horizontal="left" vertical="top" wrapText="1"/>
    </xf>
    <xf numFmtId="0" fontId="25" fillId="8" borderId="21" xfId="2" applyFont="1" applyFill="1" applyBorder="1" applyAlignment="1">
      <alignment horizontal="left" vertical="top" wrapText="1"/>
    </xf>
    <xf numFmtId="0" fontId="25" fillId="8" borderId="22" xfId="2" applyFont="1" applyFill="1" applyBorder="1" applyAlignment="1">
      <alignment horizontal="left" vertical="top" wrapText="1"/>
    </xf>
    <xf numFmtId="0" fontId="24" fillId="4" borderId="11" xfId="2" applyFont="1" applyFill="1" applyBorder="1" applyAlignment="1"/>
    <xf numFmtId="0" fontId="25" fillId="4" borderId="0" xfId="2" applyFont="1" applyFill="1" applyBorder="1" applyAlignment="1"/>
    <xf numFmtId="0" fontId="26" fillId="5" borderId="0" xfId="2" applyFont="1" applyFill="1" applyBorder="1" applyAlignment="1">
      <alignment horizontal="left" wrapText="1"/>
    </xf>
    <xf numFmtId="0" fontId="25" fillId="4" borderId="0" xfId="2" applyFont="1" applyFill="1" applyBorder="1" applyAlignment="1">
      <alignment horizontal="left" vertical="center"/>
    </xf>
    <xf numFmtId="0" fontId="24" fillId="4" borderId="0" xfId="2" applyFont="1" applyFill="1" applyBorder="1" applyAlignment="1">
      <alignment horizontal="center"/>
    </xf>
    <xf numFmtId="164" fontId="26" fillId="8" borderId="0" xfId="2" applyNumberFormat="1" applyFont="1" applyFill="1" applyBorder="1" applyAlignment="1">
      <alignment horizontal="center" vertical="center"/>
    </xf>
    <xf numFmtId="0" fontId="27" fillId="4" borderId="0" xfId="2" applyFont="1" applyFill="1" applyBorder="1" applyAlignment="1">
      <alignment horizontal="center"/>
    </xf>
    <xf numFmtId="167" fontId="25" fillId="4" borderId="0" xfId="2" applyNumberFormat="1" applyFont="1" applyFill="1" applyBorder="1" applyAlignment="1">
      <alignment horizontal="left" vertical="center"/>
    </xf>
    <xf numFmtId="164" fontId="26" fillId="8" borderId="0" xfId="2" applyNumberFormat="1" applyFont="1" applyFill="1" applyBorder="1" applyAlignment="1">
      <alignment horizontal="left" vertical="center"/>
    </xf>
    <xf numFmtId="0" fontId="28" fillId="8" borderId="0" xfId="2" applyFont="1" applyFill="1" applyBorder="1" applyAlignment="1">
      <alignment vertical="center"/>
    </xf>
    <xf numFmtId="164" fontId="26" fillId="8" borderId="12" xfId="2" applyNumberFormat="1" applyFont="1" applyFill="1" applyBorder="1" applyAlignment="1">
      <alignment horizontal="right" vertical="center"/>
    </xf>
    <xf numFmtId="0" fontId="26" fillId="5" borderId="0" xfId="2" applyFont="1" applyFill="1" applyBorder="1" applyAlignment="1">
      <alignment horizontal="left"/>
    </xf>
    <xf numFmtId="0" fontId="27" fillId="4" borderId="0" xfId="2" applyFont="1" applyFill="1" applyBorder="1" applyAlignment="1" applyProtection="1">
      <alignment horizontal="center"/>
      <protection locked="0"/>
    </xf>
    <xf numFmtId="0" fontId="25" fillId="4" borderId="0" xfId="2" applyFont="1" applyFill="1" applyBorder="1" applyAlignment="1">
      <alignment horizontal="left"/>
    </xf>
    <xf numFmtId="164" fontId="24" fillId="4" borderId="0" xfId="2" applyNumberFormat="1" applyFont="1" applyFill="1" applyBorder="1" applyAlignment="1">
      <alignment horizontal="center"/>
    </xf>
    <xf numFmtId="0" fontId="24" fillId="4" borderId="0" xfId="2" applyFont="1" applyFill="1" applyBorder="1" applyAlignment="1"/>
    <xf numFmtId="0" fontId="24" fillId="5" borderId="0" xfId="2" applyFont="1" applyFill="1" applyBorder="1" applyAlignment="1">
      <alignment horizontal="center"/>
    </xf>
    <xf numFmtId="0" fontId="29" fillId="4" borderId="0" xfId="2" applyFont="1" applyFill="1" applyBorder="1" applyAlignment="1"/>
    <xf numFmtId="0" fontId="25" fillId="4" borderId="0" xfId="2" applyFont="1" applyFill="1" applyBorder="1" applyAlignment="1">
      <alignment horizontal="center"/>
    </xf>
    <xf numFmtId="0" fontId="26" fillId="8" borderId="12" xfId="2" applyFont="1" applyFill="1" applyBorder="1" applyAlignment="1">
      <alignment horizontal="left" vertical="center"/>
    </xf>
    <xf numFmtId="0" fontId="24" fillId="4" borderId="16" xfId="2" applyFont="1" applyFill="1" applyBorder="1" applyAlignment="1"/>
    <xf numFmtId="0" fontId="24" fillId="4" borderId="17" xfId="2" applyFont="1" applyFill="1" applyBorder="1" applyAlignment="1"/>
    <xf numFmtId="0" fontId="25" fillId="4" borderId="17" xfId="2" applyFont="1" applyFill="1" applyBorder="1" applyAlignment="1">
      <alignment horizontal="center"/>
    </xf>
    <xf numFmtId="0" fontId="25" fillId="4" borderId="17" xfId="2" applyFont="1" applyFill="1" applyBorder="1" applyAlignment="1">
      <alignment horizontal="left"/>
    </xf>
    <xf numFmtId="0" fontId="24" fillId="4" borderId="17" xfId="2" applyFont="1" applyFill="1" applyBorder="1" applyAlignment="1">
      <alignment horizontal="center"/>
    </xf>
    <xf numFmtId="0" fontId="27" fillId="4" borderId="17" xfId="2" applyFont="1" applyFill="1" applyBorder="1" applyAlignment="1">
      <alignment horizontal="center"/>
    </xf>
    <xf numFmtId="167" fontId="25" fillId="4" borderId="17" xfId="2" applyNumberFormat="1" applyFont="1" applyFill="1" applyBorder="1" applyAlignment="1">
      <alignment horizontal="left"/>
    </xf>
    <xf numFmtId="164" fontId="30" fillId="4" borderId="17" xfId="2" applyNumberFormat="1" applyFont="1" applyFill="1" applyBorder="1" applyAlignment="1">
      <alignment horizontal="left" vertical="center"/>
    </xf>
    <xf numFmtId="0" fontId="25" fillId="8" borderId="17" xfId="2" applyFont="1" applyFill="1" applyBorder="1" applyAlignment="1"/>
    <xf numFmtId="0" fontId="25" fillId="8" borderId="23" xfId="2" applyFont="1" applyFill="1" applyBorder="1" applyAlignment="1">
      <alignment horizontal="left"/>
    </xf>
    <xf numFmtId="0" fontId="31" fillId="0" borderId="0" xfId="2" applyFont="1" applyBorder="1" applyAlignment="1">
      <alignment horizontal="left"/>
    </xf>
    <xf numFmtId="0" fontId="31" fillId="0" borderId="0" xfId="2" applyFont="1" applyBorder="1" applyAlignment="1">
      <alignment horizontal="right"/>
    </xf>
    <xf numFmtId="16" fontId="32" fillId="0" borderId="0" xfId="2" applyNumberFormat="1" applyFont="1" applyAlignment="1">
      <alignment horizontal="left"/>
    </xf>
    <xf numFmtId="0" fontId="31" fillId="0" borderId="0" xfId="2" applyFont="1" applyBorder="1" applyAlignment="1">
      <alignment horizontal="center"/>
    </xf>
    <xf numFmtId="0" fontId="33" fillId="0" borderId="0" xfId="2" applyFont="1" applyBorder="1" applyAlignment="1">
      <alignment horizontal="center"/>
    </xf>
    <xf numFmtId="168" fontId="32" fillId="0" borderId="0" xfId="4" applyFont="1" applyAlignment="1">
      <alignment horizontal="center"/>
    </xf>
    <xf numFmtId="0" fontId="34" fillId="0" borderId="0" xfId="2" applyFont="1" applyAlignment="1"/>
    <xf numFmtId="0" fontId="25" fillId="0" borderId="3" xfId="2" applyFont="1" applyBorder="1" applyAlignment="1"/>
    <xf numFmtId="0" fontId="25" fillId="0" borderId="4" xfId="2" applyFont="1" applyBorder="1" applyAlignment="1">
      <alignment horizontal="left" wrapText="1"/>
    </xf>
    <xf numFmtId="0" fontId="25" fillId="0" borderId="24" xfId="2" applyFont="1" applyBorder="1" applyAlignment="1">
      <alignment horizontal="left" wrapText="1"/>
    </xf>
    <xf numFmtId="0" fontId="25" fillId="0" borderId="4" xfId="2" applyFont="1" applyBorder="1" applyAlignment="1">
      <alignment horizontal="center"/>
    </xf>
    <xf numFmtId="167" fontId="25" fillId="0" borderId="4" xfId="2" applyNumberFormat="1" applyFont="1" applyBorder="1" applyAlignment="1">
      <alignment horizontal="left" wrapText="1"/>
    </xf>
    <xf numFmtId="167" fontId="28" fillId="0" borderId="4" xfId="2" applyNumberFormat="1" applyFont="1" applyBorder="1" applyAlignment="1">
      <alignment horizontal="center" wrapText="1"/>
    </xf>
    <xf numFmtId="167" fontId="25" fillId="0" borderId="4" xfId="2" applyNumberFormat="1" applyFont="1" applyBorder="1" applyAlignment="1">
      <alignment horizontal="center" wrapText="1"/>
    </xf>
    <xf numFmtId="168" fontId="25" fillId="0" borderId="5" xfId="4" applyFont="1" applyBorder="1" applyAlignment="1">
      <alignment horizontal="center" wrapText="1"/>
    </xf>
    <xf numFmtId="0" fontId="24" fillId="0" borderId="25" xfId="2" applyFont="1" applyBorder="1" applyAlignment="1">
      <alignment wrapText="1"/>
    </xf>
    <xf numFmtId="0" fontId="24" fillId="0" borderId="18" xfId="2" applyFont="1" applyBorder="1" applyAlignment="1">
      <alignment wrapText="1"/>
    </xf>
    <xf numFmtId="169" fontId="24" fillId="0" borderId="18" xfId="2" applyNumberFormat="1" applyFont="1" applyBorder="1" applyAlignment="1">
      <alignment wrapText="1"/>
    </xf>
    <xf numFmtId="164" fontId="24" fillId="0" borderId="18" xfId="2" applyNumberFormat="1" applyFont="1" applyBorder="1" applyAlignment="1">
      <alignment horizontal="center" vertical="center"/>
    </xf>
    <xf numFmtId="10" fontId="24" fillId="0" borderId="18" xfId="5" applyNumberFormat="1" applyFont="1" applyBorder="1" applyAlignment="1">
      <alignment horizontal="center" wrapText="1"/>
    </xf>
    <xf numFmtId="167" fontId="24" fillId="0" borderId="18" xfId="5" applyNumberFormat="1" applyFont="1" applyBorder="1" applyAlignment="1">
      <alignment horizontal="center" wrapText="1"/>
    </xf>
    <xf numFmtId="164" fontId="24" fillId="0" borderId="29" xfId="2" applyNumberFormat="1" applyFont="1" applyBorder="1" applyAlignment="1">
      <alignment horizontal="center" vertical="center"/>
    </xf>
    <xf numFmtId="0" fontId="24" fillId="0" borderId="9" xfId="2" applyFont="1" applyBorder="1" applyAlignment="1">
      <alignment horizontal="left"/>
    </xf>
    <xf numFmtId="0" fontId="24" fillId="0" borderId="1" xfId="2" applyFont="1" applyBorder="1"/>
    <xf numFmtId="169" fontId="24" fillId="0" borderId="1" xfId="2" applyNumberFormat="1" applyFont="1" applyBorder="1" applyAlignment="1">
      <alignment horizontal="right"/>
    </xf>
    <xf numFmtId="10" fontId="24" fillId="0" borderId="1" xfId="5" applyNumberFormat="1" applyFont="1" applyBorder="1" applyAlignment="1">
      <alignment horizontal="center" wrapText="1"/>
    </xf>
    <xf numFmtId="169" fontId="24" fillId="0" borderId="1" xfId="2" applyNumberFormat="1" applyFont="1" applyBorder="1"/>
    <xf numFmtId="0" fontId="35" fillId="0" borderId="9" xfId="2" applyFont="1" applyBorder="1"/>
    <xf numFmtId="0" fontId="35" fillId="0" borderId="1" xfId="2" applyFont="1" applyBorder="1"/>
    <xf numFmtId="0" fontId="36" fillId="0" borderId="1" xfId="2" applyFont="1" applyBorder="1"/>
    <xf numFmtId="169" fontId="36" fillId="0" borderId="1" xfId="2" applyNumberFormat="1" applyFont="1" applyBorder="1"/>
    <xf numFmtId="167" fontId="24" fillId="0" borderId="1" xfId="5" applyNumberFormat="1" applyFont="1" applyBorder="1" applyAlignment="1">
      <alignment horizontal="center" wrapText="1"/>
    </xf>
    <xf numFmtId="0" fontId="24" fillId="0" borderId="26" xfId="2" applyFont="1" applyBorder="1" applyAlignment="1">
      <alignment wrapText="1"/>
    </xf>
    <xf numFmtId="0" fontId="24" fillId="0" borderId="2" xfId="2" applyFont="1" applyBorder="1" applyAlignment="1">
      <alignment wrapText="1"/>
    </xf>
    <xf numFmtId="169" fontId="24" fillId="0" borderId="2" xfId="2" applyNumberFormat="1" applyFont="1" applyBorder="1" applyAlignment="1">
      <alignment wrapText="1"/>
    </xf>
    <xf numFmtId="164" fontId="24" fillId="0" borderId="2" xfId="2" applyNumberFormat="1" applyFont="1" applyBorder="1" applyAlignment="1">
      <alignment horizontal="center" vertical="center"/>
    </xf>
    <xf numFmtId="10" fontId="24" fillId="0" borderId="2" xfId="5" applyNumberFormat="1" applyFont="1" applyBorder="1" applyAlignment="1">
      <alignment horizontal="center" wrapText="1"/>
    </xf>
    <xf numFmtId="164" fontId="24" fillId="0" borderId="19" xfId="2" applyNumberFormat="1" applyFont="1" applyBorder="1" applyAlignment="1">
      <alignment horizontal="center" vertical="center"/>
    </xf>
    <xf numFmtId="167" fontId="24" fillId="0" borderId="2" xfId="5" applyNumberFormat="1" applyFont="1" applyBorder="1" applyAlignment="1">
      <alignment horizontal="center" wrapText="1"/>
    </xf>
    <xf numFmtId="167" fontId="24" fillId="0" borderId="19" xfId="5" applyNumberFormat="1" applyFont="1" applyBorder="1" applyAlignment="1">
      <alignment horizontal="center" wrapText="1"/>
    </xf>
    <xf numFmtId="164" fontId="24" fillId="0" borderId="33" xfId="2" applyNumberFormat="1" applyFont="1" applyBorder="1" applyAlignment="1">
      <alignment horizontal="center" vertical="center"/>
    </xf>
    <xf numFmtId="0" fontId="27" fillId="6" borderId="4" xfId="2" applyFont="1" applyFill="1" applyBorder="1" applyAlignment="1">
      <alignment horizontal="left" wrapText="1"/>
    </xf>
    <xf numFmtId="0" fontId="27" fillId="6" borderId="4" xfId="2" applyFont="1" applyFill="1" applyBorder="1" applyAlignment="1">
      <alignment horizontal="center" wrapText="1"/>
    </xf>
    <xf numFmtId="164" fontId="28" fillId="3" borderId="4" xfId="2" applyNumberFormat="1" applyFont="1" applyFill="1" applyBorder="1" applyAlignment="1">
      <alignment horizontal="center"/>
    </xf>
    <xf numFmtId="9" fontId="27" fillId="6" borderId="4" xfId="5" applyFont="1" applyFill="1" applyBorder="1" applyAlignment="1">
      <alignment horizontal="center" wrapText="1"/>
    </xf>
    <xf numFmtId="10" fontId="27" fillId="6" borderId="4" xfId="5" applyNumberFormat="1" applyFont="1" applyFill="1" applyBorder="1" applyAlignment="1">
      <alignment horizontal="center" wrapText="1"/>
    </xf>
    <xf numFmtId="164" fontId="28" fillId="3" borderId="5" xfId="2" applyNumberFormat="1" applyFont="1" applyFill="1" applyBorder="1" applyAlignment="1">
      <alignment horizontal="center"/>
    </xf>
    <xf numFmtId="0" fontId="37" fillId="0" borderId="0" xfId="2" applyFont="1" applyAlignment="1">
      <alignment wrapText="1"/>
    </xf>
    <xf numFmtId="0" fontId="37" fillId="0" borderId="0" xfId="2" applyFont="1" applyAlignment="1">
      <alignment horizontal="center" wrapText="1"/>
    </xf>
    <xf numFmtId="0" fontId="34" fillId="0" borderId="0" xfId="2" applyFont="1" applyAlignment="1">
      <alignment horizontal="center" wrapText="1"/>
    </xf>
    <xf numFmtId="168" fontId="37" fillId="0" borderId="0" xfId="4" applyFont="1" applyAlignment="1">
      <alignment horizontal="center" wrapText="1"/>
    </xf>
    <xf numFmtId="0" fontId="7" fillId="0" borderId="0" xfId="0" applyFont="1" applyAlignment="1">
      <alignment horizontal="left"/>
    </xf>
    <xf numFmtId="164" fontId="6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1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 wrapText="1"/>
    </xf>
    <xf numFmtId="0" fontId="6" fillId="12" borderId="9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164" fontId="41" fillId="0" borderId="1" xfId="2" applyNumberFormat="1" applyFont="1" applyFill="1" applyBorder="1"/>
    <xf numFmtId="164" fontId="42" fillId="3" borderId="1" xfId="2" applyNumberFormat="1" applyFont="1" applyFill="1" applyBorder="1" applyAlignment="1">
      <alignment horizontal="center"/>
    </xf>
    <xf numFmtId="164" fontId="41" fillId="0" borderId="1" xfId="2" applyNumberFormat="1" applyFont="1" applyBorder="1"/>
    <xf numFmtId="0" fontId="20" fillId="12" borderId="34" xfId="0" applyFont="1" applyFill="1" applyBorder="1" applyAlignment="1">
      <alignment horizontal="center" wrapText="1"/>
    </xf>
    <xf numFmtId="164" fontId="20" fillId="0" borderId="35" xfId="2" applyNumberFormat="1" applyFont="1" applyBorder="1" applyAlignment="1">
      <alignment horizontal="center" wrapText="1"/>
    </xf>
    <xf numFmtId="164" fontId="20" fillId="3" borderId="35" xfId="2" applyNumberFormat="1" applyFont="1" applyFill="1" applyBorder="1" applyAlignment="1">
      <alignment horizontal="center" wrapText="1"/>
    </xf>
    <xf numFmtId="164" fontId="5" fillId="0" borderId="35" xfId="2" applyNumberFormat="1" applyFont="1" applyBorder="1" applyAlignment="1">
      <alignment horizontal="center" wrapText="1"/>
    </xf>
    <xf numFmtId="164" fontId="20" fillId="3" borderId="36" xfId="2" applyNumberFormat="1" applyFont="1" applyFill="1" applyBorder="1" applyAlignment="1">
      <alignment horizontal="center" wrapText="1"/>
    </xf>
    <xf numFmtId="164" fontId="42" fillId="3" borderId="10" xfId="2" applyNumberFormat="1" applyFont="1" applyFill="1" applyBorder="1" applyAlignment="1">
      <alignment horizontal="center"/>
    </xf>
    <xf numFmtId="164" fontId="41" fillId="0" borderId="14" xfId="2" applyNumberFormat="1" applyFont="1" applyFill="1" applyBorder="1"/>
    <xf numFmtId="164" fontId="42" fillId="3" borderId="14" xfId="2" applyNumberFormat="1" applyFont="1" applyFill="1" applyBorder="1" applyAlignment="1">
      <alignment horizontal="center"/>
    </xf>
    <xf numFmtId="164" fontId="41" fillId="0" borderId="14" xfId="2" applyNumberFormat="1" applyFont="1" applyBorder="1"/>
    <xf numFmtId="164" fontId="42" fillId="3" borderId="15" xfId="2" applyNumberFormat="1" applyFont="1" applyFill="1" applyBorder="1" applyAlignment="1">
      <alignment horizontal="center"/>
    </xf>
    <xf numFmtId="0" fontId="44" fillId="0" borderId="0" xfId="2" applyFont="1"/>
    <xf numFmtId="0" fontId="44" fillId="0" borderId="17" xfId="2" applyFont="1" applyBorder="1"/>
    <xf numFmtId="0" fontId="45" fillId="0" borderId="20" xfId="2" applyFont="1" applyBorder="1"/>
    <xf numFmtId="0" fontId="45" fillId="0" borderId="21" xfId="2" applyFont="1" applyBorder="1" applyAlignment="1">
      <alignment horizontal="left"/>
    </xf>
    <xf numFmtId="0" fontId="45" fillId="0" borderId="22" xfId="2" applyFont="1" applyBorder="1"/>
    <xf numFmtId="0" fontId="45" fillId="0" borderId="11" xfId="2" applyFont="1" applyBorder="1"/>
    <xf numFmtId="0" fontId="45" fillId="0" borderId="0" xfId="2" applyFont="1" applyBorder="1"/>
    <xf numFmtId="49" fontId="45" fillId="0" borderId="0" xfId="2" quotePrefix="1" applyNumberFormat="1" applyFont="1" applyBorder="1" applyAlignment="1">
      <alignment horizontal="right"/>
    </xf>
    <xf numFmtId="0" fontId="45" fillId="0" borderId="12" xfId="2" applyFont="1" applyBorder="1"/>
    <xf numFmtId="0" fontId="46" fillId="0" borderId="11" xfId="2" applyFont="1" applyBorder="1"/>
    <xf numFmtId="0" fontId="47" fillId="0" borderId="0" xfId="2" applyFont="1" applyBorder="1"/>
    <xf numFmtId="0" fontId="45" fillId="0" borderId="0" xfId="2" applyFont="1" applyBorder="1" applyAlignment="1">
      <alignment horizontal="left"/>
    </xf>
    <xf numFmtId="164" fontId="45" fillId="0" borderId="12" xfId="2" applyNumberFormat="1" applyFont="1" applyBorder="1" applyAlignment="1">
      <alignment horizontal="center"/>
    </xf>
    <xf numFmtId="0" fontId="45" fillId="0" borderId="0" xfId="2" applyFont="1" applyBorder="1" applyAlignment="1">
      <alignment horizontal="center"/>
    </xf>
    <xf numFmtId="165" fontId="45" fillId="0" borderId="0" xfId="2" applyNumberFormat="1" applyFont="1" applyBorder="1" applyAlignment="1">
      <alignment horizontal="left"/>
    </xf>
    <xf numFmtId="0" fontId="49" fillId="0" borderId="12" xfId="2" applyFont="1" applyBorder="1"/>
    <xf numFmtId="0" fontId="45" fillId="0" borderId="11" xfId="2" applyFont="1" applyFill="1" applyBorder="1"/>
    <xf numFmtId="0" fontId="45" fillId="0" borderId="0" xfId="2" applyFont="1"/>
    <xf numFmtId="0" fontId="45" fillId="0" borderId="0" xfId="2" applyFont="1" applyFill="1" applyBorder="1"/>
    <xf numFmtId="0" fontId="49" fillId="0" borderId="12" xfId="2" applyFont="1" applyFill="1" applyBorder="1"/>
    <xf numFmtId="0" fontId="48" fillId="0" borderId="0" xfId="2" applyFont="1"/>
    <xf numFmtId="0" fontId="50" fillId="0" borderId="0" xfId="3" applyFont="1" applyFill="1" applyBorder="1" applyAlignment="1" applyProtection="1"/>
    <xf numFmtId="0" fontId="51" fillId="0" borderId="12" xfId="3" applyFont="1" applyFill="1" applyBorder="1" applyAlignment="1" applyProtection="1"/>
    <xf numFmtId="0" fontId="45" fillId="0" borderId="12" xfId="2" applyFont="1" applyFill="1" applyBorder="1"/>
    <xf numFmtId="0" fontId="45" fillId="0" borderId="16" xfId="2" applyFont="1" applyBorder="1"/>
    <xf numFmtId="0" fontId="45" fillId="0" borderId="17" xfId="2" applyFont="1" applyBorder="1"/>
    <xf numFmtId="0" fontId="45" fillId="0" borderId="23" xfId="2" applyFont="1" applyBorder="1"/>
    <xf numFmtId="0" fontId="52" fillId="0" borderId="0" xfId="2" applyFont="1" applyAlignment="1">
      <alignment wrapText="1"/>
    </xf>
    <xf numFmtId="0" fontId="44" fillId="0" borderId="0" xfId="2" applyFont="1" applyAlignment="1">
      <alignment wrapText="1"/>
    </xf>
    <xf numFmtId="0" fontId="27" fillId="6" borderId="27" xfId="2" applyFont="1" applyFill="1" applyBorder="1" applyAlignment="1">
      <alignment horizontal="center" wrapText="1"/>
    </xf>
    <xf numFmtId="0" fontId="27" fillId="6" borderId="24" xfId="2" applyFont="1" applyFill="1" applyBorder="1" applyAlignment="1">
      <alignment horizontal="center" wrapText="1"/>
    </xf>
    <xf numFmtId="0" fontId="38" fillId="0" borderId="0" xfId="2" applyFont="1" applyAlignment="1">
      <alignment horizontal="left" wrapText="1"/>
    </xf>
    <xf numFmtId="0" fontId="26" fillId="5" borderId="21" xfId="2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center"/>
    </xf>
    <xf numFmtId="0" fontId="0" fillId="13" borderId="0" xfId="0" applyFill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" fillId="9" borderId="31" xfId="0" applyFont="1" applyFill="1" applyBorder="1" applyAlignment="1" applyProtection="1">
      <alignment horizontal="center"/>
    </xf>
    <xf numFmtId="0" fontId="2" fillId="9" borderId="32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48" fillId="0" borderId="0" xfId="2" applyFont="1" applyFill="1" applyBorder="1" applyAlignment="1">
      <alignment horizontal="left"/>
    </xf>
    <xf numFmtId="0" fontId="37" fillId="0" borderId="11" xfId="2" applyFont="1" applyFill="1" applyBorder="1"/>
    <xf numFmtId="0" fontId="37" fillId="0" borderId="0" xfId="2" applyFont="1" applyFill="1" applyBorder="1"/>
    <xf numFmtId="0" fontId="53" fillId="0" borderId="11" xfId="2" applyFont="1" applyBorder="1"/>
  </cellXfs>
  <cellStyles count="6">
    <cellStyle name="Euro" xfId="4"/>
    <cellStyle name="Hyperlink" xfId="3" builtinId="8"/>
    <cellStyle name="Procent" xfId="1" builtinId="5"/>
    <cellStyle name="Procent 2" xfId="5"/>
    <cellStyle name="Standaard" xfId="0" builtinId="0"/>
    <cellStyle name="Standaard 2" xfId="2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mruColors>
      <color rgb="FF00FF00"/>
      <color rgb="FFF6FFF3"/>
      <color rgb="FFEEFFF3"/>
      <color rgb="FFE5FFE5"/>
      <color rgb="FFCCFFCC"/>
      <color rgb="FFFFFF99"/>
      <color rgb="FFF7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5</xdr:row>
      <xdr:rowOff>0</xdr:rowOff>
    </xdr:to>
    <xdr:pic>
      <xdr:nvPicPr>
        <xdr:cNvPr id="2" name="Picture 1" descr="Afbeelding Europ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2506980</xdr:colOff>
      <xdr:row>0</xdr:row>
      <xdr:rowOff>76200</xdr:rowOff>
    </xdr:from>
    <xdr:to>
      <xdr:col>2</xdr:col>
      <xdr:colOff>230505</xdr:colOff>
      <xdr:row>3</xdr:row>
      <xdr:rowOff>152400</xdr:rowOff>
    </xdr:to>
    <xdr:pic>
      <xdr:nvPicPr>
        <xdr:cNvPr id="7" name="Afbeelding 6" descr="VLM 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6200"/>
          <a:ext cx="1571625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2080260</xdr:colOff>
      <xdr:row>4</xdr:row>
      <xdr:rowOff>160019</xdr:rowOff>
    </xdr:to>
    <xdr:pic>
      <xdr:nvPicPr>
        <xdr:cNvPr id="9" name="Afbeelding 8" descr="http://lv.vlaanderen.be/sites/default/files/attachments/vrn_eu_blauw_slogan_pdpo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345" y="38100"/>
          <a:ext cx="2070735" cy="76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1</xdr:row>
      <xdr:rowOff>22860</xdr:rowOff>
    </xdr:from>
    <xdr:to>
      <xdr:col>3</xdr:col>
      <xdr:colOff>868680</xdr:colOff>
      <xdr:row>4</xdr:row>
      <xdr:rowOff>2504</xdr:rowOff>
    </xdr:to>
    <xdr:pic>
      <xdr:nvPicPr>
        <xdr:cNvPr id="5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320" y="190500"/>
          <a:ext cx="2377440" cy="459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srv51\ALIDATA\Platteland\PDPO%20II%202007%20-%202013\As%203\projecten%20van%20de%20provincies\2007\overzichtslijst%20projecten%20stand%20van%20zaken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tteland\PDPO%20II%202007%20-%202013\As%203\financiering\blanco%20budgetjaar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 overz 2006"/>
      <sheetName val="OVL 2007"/>
      <sheetName val="ANT 2007"/>
      <sheetName val="VLB 2007"/>
      <sheetName val="LIM 2007"/>
      <sheetName val="WVL 2007"/>
    </sheetNames>
    <sheetDataSet>
      <sheetData sheetId="0">
        <row r="13">
          <cell r="A13" t="str">
            <v>313: toerist act</v>
          </cell>
        </row>
        <row r="14">
          <cell r="A14" t="str">
            <v>321: basisvz</v>
          </cell>
        </row>
        <row r="15">
          <cell r="A15" t="str">
            <v>322: dorpskern</v>
          </cell>
        </row>
        <row r="16">
          <cell r="A16" t="str">
            <v>323: landel erfg</v>
          </cell>
        </row>
        <row r="17">
          <cell r="A17" t="str">
            <v>331: interm dienstv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samenvatting"/>
      <sheetName val="OVL2007-01"/>
      <sheetName val="OVL2007-02"/>
      <sheetName val="OVL2007-03"/>
      <sheetName val="OVL2007-04"/>
      <sheetName val="OVL2007-05"/>
      <sheetName val="OVL2007-06"/>
      <sheetName val="OVL2007-07"/>
      <sheetName val="OVL2007-08"/>
      <sheetName val="OVL2007-09"/>
      <sheetName val="OVL2007-10"/>
      <sheetName val="OVL2007-11"/>
      <sheetName val="OVL2007-12"/>
      <sheetName val="OVL2007-13"/>
      <sheetName val="OVL2007-14"/>
      <sheetName val="OVL2007-15"/>
      <sheetName val="OVL2007-16"/>
      <sheetName val="OVL2007-17"/>
      <sheetName val="OVL2007-18"/>
      <sheetName val="OVL2007-19"/>
      <sheetName val="OVL2007-20"/>
      <sheetName val="OVL2007-21"/>
      <sheetName val="OVL2007-22"/>
    </sheetNames>
    <sheetDataSet>
      <sheetData sheetId="0">
        <row r="2">
          <cell r="A2" t="str">
            <v>1. Investeringen</v>
          </cell>
        </row>
        <row r="3">
          <cell r="A3" t="str">
            <v>2. personeelsk</v>
          </cell>
        </row>
        <row r="4">
          <cell r="A4" t="str">
            <v>3. werkingsk</v>
          </cell>
        </row>
        <row r="5">
          <cell r="A5" t="str">
            <v>4. Overheadk</v>
          </cell>
        </row>
        <row r="6">
          <cell r="A6" t="str">
            <v>5. externe pres</v>
          </cell>
        </row>
        <row r="7">
          <cell r="A7" t="str">
            <v>6. Prom &amp; publ</v>
          </cell>
        </row>
        <row r="8">
          <cell r="A8" t="str">
            <v>7. Bijd in natura</v>
          </cell>
        </row>
        <row r="9">
          <cell r="A9" t="str">
            <v>8. Inkomsten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2:D55"/>
  <sheetViews>
    <sheetView tabSelected="1" zoomScaleNormal="100" workbookViewId="0"/>
  </sheetViews>
  <sheetFormatPr defaultRowHeight="13.2" x14ac:dyDescent="0.25"/>
  <cols>
    <col min="1" max="1" width="23.44140625" style="229" customWidth="1"/>
    <col min="2" max="2" width="56.109375" style="229" customWidth="1"/>
    <col min="3" max="3" width="35.33203125" style="229" customWidth="1"/>
    <col min="4" max="4" width="25.6640625" style="229" customWidth="1"/>
    <col min="5" max="256" width="9.109375" style="229"/>
    <col min="257" max="257" width="23.44140625" style="229" customWidth="1"/>
    <col min="258" max="258" width="56.109375" style="229" customWidth="1"/>
    <col min="259" max="259" width="38.44140625" style="229" customWidth="1"/>
    <col min="260" max="260" width="25.6640625" style="229" customWidth="1"/>
    <col min="261" max="512" width="9.109375" style="229"/>
    <col min="513" max="513" width="23.44140625" style="229" customWidth="1"/>
    <col min="514" max="514" width="56.109375" style="229" customWidth="1"/>
    <col min="515" max="515" width="38.44140625" style="229" customWidth="1"/>
    <col min="516" max="516" width="25.6640625" style="229" customWidth="1"/>
    <col min="517" max="768" width="9.109375" style="229"/>
    <col min="769" max="769" width="23.44140625" style="229" customWidth="1"/>
    <col min="770" max="770" width="56.109375" style="229" customWidth="1"/>
    <col min="771" max="771" width="38.44140625" style="229" customWidth="1"/>
    <col min="772" max="772" width="25.6640625" style="229" customWidth="1"/>
    <col min="773" max="1024" width="9.109375" style="229"/>
    <col min="1025" max="1025" width="23.44140625" style="229" customWidth="1"/>
    <col min="1026" max="1026" width="56.109375" style="229" customWidth="1"/>
    <col min="1027" max="1027" width="38.44140625" style="229" customWidth="1"/>
    <col min="1028" max="1028" width="25.6640625" style="229" customWidth="1"/>
    <col min="1029" max="1280" width="9.109375" style="229"/>
    <col min="1281" max="1281" width="23.44140625" style="229" customWidth="1"/>
    <col min="1282" max="1282" width="56.109375" style="229" customWidth="1"/>
    <col min="1283" max="1283" width="38.44140625" style="229" customWidth="1"/>
    <col min="1284" max="1284" width="25.6640625" style="229" customWidth="1"/>
    <col min="1285" max="1536" width="9.109375" style="229"/>
    <col min="1537" max="1537" width="23.44140625" style="229" customWidth="1"/>
    <col min="1538" max="1538" width="56.109375" style="229" customWidth="1"/>
    <col min="1539" max="1539" width="38.44140625" style="229" customWidth="1"/>
    <col min="1540" max="1540" width="25.6640625" style="229" customWidth="1"/>
    <col min="1541" max="1792" width="9.109375" style="229"/>
    <col min="1793" max="1793" width="23.44140625" style="229" customWidth="1"/>
    <col min="1794" max="1794" width="56.109375" style="229" customWidth="1"/>
    <col min="1795" max="1795" width="38.44140625" style="229" customWidth="1"/>
    <col min="1796" max="1796" width="25.6640625" style="229" customWidth="1"/>
    <col min="1797" max="2048" width="9.109375" style="229"/>
    <col min="2049" max="2049" width="23.44140625" style="229" customWidth="1"/>
    <col min="2050" max="2050" width="56.109375" style="229" customWidth="1"/>
    <col min="2051" max="2051" width="38.44140625" style="229" customWidth="1"/>
    <col min="2052" max="2052" width="25.6640625" style="229" customWidth="1"/>
    <col min="2053" max="2304" width="9.109375" style="229"/>
    <col min="2305" max="2305" width="23.44140625" style="229" customWidth="1"/>
    <col min="2306" max="2306" width="56.109375" style="229" customWidth="1"/>
    <col min="2307" max="2307" width="38.44140625" style="229" customWidth="1"/>
    <col min="2308" max="2308" width="25.6640625" style="229" customWidth="1"/>
    <col min="2309" max="2560" width="9.109375" style="229"/>
    <col min="2561" max="2561" width="23.44140625" style="229" customWidth="1"/>
    <col min="2562" max="2562" width="56.109375" style="229" customWidth="1"/>
    <col min="2563" max="2563" width="38.44140625" style="229" customWidth="1"/>
    <col min="2564" max="2564" width="25.6640625" style="229" customWidth="1"/>
    <col min="2565" max="2816" width="9.109375" style="229"/>
    <col min="2817" max="2817" width="23.44140625" style="229" customWidth="1"/>
    <col min="2818" max="2818" width="56.109375" style="229" customWidth="1"/>
    <col min="2819" max="2819" width="38.44140625" style="229" customWidth="1"/>
    <col min="2820" max="2820" width="25.6640625" style="229" customWidth="1"/>
    <col min="2821" max="3072" width="9.109375" style="229"/>
    <col min="3073" max="3073" width="23.44140625" style="229" customWidth="1"/>
    <col min="3074" max="3074" width="56.109375" style="229" customWidth="1"/>
    <col min="3075" max="3075" width="38.44140625" style="229" customWidth="1"/>
    <col min="3076" max="3076" width="25.6640625" style="229" customWidth="1"/>
    <col min="3077" max="3328" width="9.109375" style="229"/>
    <col min="3329" max="3329" width="23.44140625" style="229" customWidth="1"/>
    <col min="3330" max="3330" width="56.109375" style="229" customWidth="1"/>
    <col min="3331" max="3331" width="38.44140625" style="229" customWidth="1"/>
    <col min="3332" max="3332" width="25.6640625" style="229" customWidth="1"/>
    <col min="3333" max="3584" width="9.109375" style="229"/>
    <col min="3585" max="3585" width="23.44140625" style="229" customWidth="1"/>
    <col min="3586" max="3586" width="56.109375" style="229" customWidth="1"/>
    <col min="3587" max="3587" width="38.44140625" style="229" customWidth="1"/>
    <col min="3588" max="3588" width="25.6640625" style="229" customWidth="1"/>
    <col min="3589" max="3840" width="9.109375" style="229"/>
    <col min="3841" max="3841" width="23.44140625" style="229" customWidth="1"/>
    <col min="3842" max="3842" width="56.109375" style="229" customWidth="1"/>
    <col min="3843" max="3843" width="38.44140625" style="229" customWidth="1"/>
    <col min="3844" max="3844" width="25.6640625" style="229" customWidth="1"/>
    <col min="3845" max="4096" width="9.109375" style="229"/>
    <col min="4097" max="4097" width="23.44140625" style="229" customWidth="1"/>
    <col min="4098" max="4098" width="56.109375" style="229" customWidth="1"/>
    <col min="4099" max="4099" width="38.44140625" style="229" customWidth="1"/>
    <col min="4100" max="4100" width="25.6640625" style="229" customWidth="1"/>
    <col min="4101" max="4352" width="9.109375" style="229"/>
    <col min="4353" max="4353" width="23.44140625" style="229" customWidth="1"/>
    <col min="4354" max="4354" width="56.109375" style="229" customWidth="1"/>
    <col min="4355" max="4355" width="38.44140625" style="229" customWidth="1"/>
    <col min="4356" max="4356" width="25.6640625" style="229" customWidth="1"/>
    <col min="4357" max="4608" width="9.109375" style="229"/>
    <col min="4609" max="4609" width="23.44140625" style="229" customWidth="1"/>
    <col min="4610" max="4610" width="56.109375" style="229" customWidth="1"/>
    <col min="4611" max="4611" width="38.44140625" style="229" customWidth="1"/>
    <col min="4612" max="4612" width="25.6640625" style="229" customWidth="1"/>
    <col min="4613" max="4864" width="9.109375" style="229"/>
    <col min="4865" max="4865" width="23.44140625" style="229" customWidth="1"/>
    <col min="4866" max="4866" width="56.109375" style="229" customWidth="1"/>
    <col min="4867" max="4867" width="38.44140625" style="229" customWidth="1"/>
    <col min="4868" max="4868" width="25.6640625" style="229" customWidth="1"/>
    <col min="4869" max="5120" width="9.109375" style="229"/>
    <col min="5121" max="5121" width="23.44140625" style="229" customWidth="1"/>
    <col min="5122" max="5122" width="56.109375" style="229" customWidth="1"/>
    <col min="5123" max="5123" width="38.44140625" style="229" customWidth="1"/>
    <col min="5124" max="5124" width="25.6640625" style="229" customWidth="1"/>
    <col min="5125" max="5376" width="9.109375" style="229"/>
    <col min="5377" max="5377" width="23.44140625" style="229" customWidth="1"/>
    <col min="5378" max="5378" width="56.109375" style="229" customWidth="1"/>
    <col min="5379" max="5379" width="38.44140625" style="229" customWidth="1"/>
    <col min="5380" max="5380" width="25.6640625" style="229" customWidth="1"/>
    <col min="5381" max="5632" width="9.109375" style="229"/>
    <col min="5633" max="5633" width="23.44140625" style="229" customWidth="1"/>
    <col min="5634" max="5634" width="56.109375" style="229" customWidth="1"/>
    <col min="5635" max="5635" width="38.44140625" style="229" customWidth="1"/>
    <col min="5636" max="5636" width="25.6640625" style="229" customWidth="1"/>
    <col min="5637" max="5888" width="9.109375" style="229"/>
    <col min="5889" max="5889" width="23.44140625" style="229" customWidth="1"/>
    <col min="5890" max="5890" width="56.109375" style="229" customWidth="1"/>
    <col min="5891" max="5891" width="38.44140625" style="229" customWidth="1"/>
    <col min="5892" max="5892" width="25.6640625" style="229" customWidth="1"/>
    <col min="5893" max="6144" width="9.109375" style="229"/>
    <col min="6145" max="6145" width="23.44140625" style="229" customWidth="1"/>
    <col min="6146" max="6146" width="56.109375" style="229" customWidth="1"/>
    <col min="6147" max="6147" width="38.44140625" style="229" customWidth="1"/>
    <col min="6148" max="6148" width="25.6640625" style="229" customWidth="1"/>
    <col min="6149" max="6400" width="9.109375" style="229"/>
    <col min="6401" max="6401" width="23.44140625" style="229" customWidth="1"/>
    <col min="6402" max="6402" width="56.109375" style="229" customWidth="1"/>
    <col min="6403" max="6403" width="38.44140625" style="229" customWidth="1"/>
    <col min="6404" max="6404" width="25.6640625" style="229" customWidth="1"/>
    <col min="6405" max="6656" width="9.109375" style="229"/>
    <col min="6657" max="6657" width="23.44140625" style="229" customWidth="1"/>
    <col min="6658" max="6658" width="56.109375" style="229" customWidth="1"/>
    <col min="6659" max="6659" width="38.44140625" style="229" customWidth="1"/>
    <col min="6660" max="6660" width="25.6640625" style="229" customWidth="1"/>
    <col min="6661" max="6912" width="9.109375" style="229"/>
    <col min="6913" max="6913" width="23.44140625" style="229" customWidth="1"/>
    <col min="6914" max="6914" width="56.109375" style="229" customWidth="1"/>
    <col min="6915" max="6915" width="38.44140625" style="229" customWidth="1"/>
    <col min="6916" max="6916" width="25.6640625" style="229" customWidth="1"/>
    <col min="6917" max="7168" width="9.109375" style="229"/>
    <col min="7169" max="7169" width="23.44140625" style="229" customWidth="1"/>
    <col min="7170" max="7170" width="56.109375" style="229" customWidth="1"/>
    <col min="7171" max="7171" width="38.44140625" style="229" customWidth="1"/>
    <col min="7172" max="7172" width="25.6640625" style="229" customWidth="1"/>
    <col min="7173" max="7424" width="9.109375" style="229"/>
    <col min="7425" max="7425" width="23.44140625" style="229" customWidth="1"/>
    <col min="7426" max="7426" width="56.109375" style="229" customWidth="1"/>
    <col min="7427" max="7427" width="38.44140625" style="229" customWidth="1"/>
    <col min="7428" max="7428" width="25.6640625" style="229" customWidth="1"/>
    <col min="7429" max="7680" width="9.109375" style="229"/>
    <col min="7681" max="7681" width="23.44140625" style="229" customWidth="1"/>
    <col min="7682" max="7682" width="56.109375" style="229" customWidth="1"/>
    <col min="7683" max="7683" width="38.44140625" style="229" customWidth="1"/>
    <col min="7684" max="7684" width="25.6640625" style="229" customWidth="1"/>
    <col min="7685" max="7936" width="9.109375" style="229"/>
    <col min="7937" max="7937" width="23.44140625" style="229" customWidth="1"/>
    <col min="7938" max="7938" width="56.109375" style="229" customWidth="1"/>
    <col min="7939" max="7939" width="38.44140625" style="229" customWidth="1"/>
    <col min="7940" max="7940" width="25.6640625" style="229" customWidth="1"/>
    <col min="7941" max="8192" width="9.109375" style="229"/>
    <col min="8193" max="8193" width="23.44140625" style="229" customWidth="1"/>
    <col min="8194" max="8194" width="56.109375" style="229" customWidth="1"/>
    <col min="8195" max="8195" width="38.44140625" style="229" customWidth="1"/>
    <col min="8196" max="8196" width="25.6640625" style="229" customWidth="1"/>
    <col min="8197" max="8448" width="9.109375" style="229"/>
    <col min="8449" max="8449" width="23.44140625" style="229" customWidth="1"/>
    <col min="8450" max="8450" width="56.109375" style="229" customWidth="1"/>
    <col min="8451" max="8451" width="38.44140625" style="229" customWidth="1"/>
    <col min="8452" max="8452" width="25.6640625" style="229" customWidth="1"/>
    <col min="8453" max="8704" width="9.109375" style="229"/>
    <col min="8705" max="8705" width="23.44140625" style="229" customWidth="1"/>
    <col min="8706" max="8706" width="56.109375" style="229" customWidth="1"/>
    <col min="8707" max="8707" width="38.44140625" style="229" customWidth="1"/>
    <col min="8708" max="8708" width="25.6640625" style="229" customWidth="1"/>
    <col min="8709" max="8960" width="9.109375" style="229"/>
    <col min="8961" max="8961" width="23.44140625" style="229" customWidth="1"/>
    <col min="8962" max="8962" width="56.109375" style="229" customWidth="1"/>
    <col min="8963" max="8963" width="38.44140625" style="229" customWidth="1"/>
    <col min="8964" max="8964" width="25.6640625" style="229" customWidth="1"/>
    <col min="8965" max="9216" width="9.109375" style="229"/>
    <col min="9217" max="9217" width="23.44140625" style="229" customWidth="1"/>
    <col min="9218" max="9218" width="56.109375" style="229" customWidth="1"/>
    <col min="9219" max="9219" width="38.44140625" style="229" customWidth="1"/>
    <col min="9220" max="9220" width="25.6640625" style="229" customWidth="1"/>
    <col min="9221" max="9472" width="9.109375" style="229"/>
    <col min="9473" max="9473" width="23.44140625" style="229" customWidth="1"/>
    <col min="9474" max="9474" width="56.109375" style="229" customWidth="1"/>
    <col min="9475" max="9475" width="38.44140625" style="229" customWidth="1"/>
    <col min="9476" max="9476" width="25.6640625" style="229" customWidth="1"/>
    <col min="9477" max="9728" width="9.109375" style="229"/>
    <col min="9729" max="9729" width="23.44140625" style="229" customWidth="1"/>
    <col min="9730" max="9730" width="56.109375" style="229" customWidth="1"/>
    <col min="9731" max="9731" width="38.44140625" style="229" customWidth="1"/>
    <col min="9732" max="9732" width="25.6640625" style="229" customWidth="1"/>
    <col min="9733" max="9984" width="9.109375" style="229"/>
    <col min="9985" max="9985" width="23.44140625" style="229" customWidth="1"/>
    <col min="9986" max="9986" width="56.109375" style="229" customWidth="1"/>
    <col min="9987" max="9987" width="38.44140625" style="229" customWidth="1"/>
    <col min="9988" max="9988" width="25.6640625" style="229" customWidth="1"/>
    <col min="9989" max="10240" width="9.109375" style="229"/>
    <col min="10241" max="10241" width="23.44140625" style="229" customWidth="1"/>
    <col min="10242" max="10242" width="56.109375" style="229" customWidth="1"/>
    <col min="10243" max="10243" width="38.44140625" style="229" customWidth="1"/>
    <col min="10244" max="10244" width="25.6640625" style="229" customWidth="1"/>
    <col min="10245" max="10496" width="9.109375" style="229"/>
    <col min="10497" max="10497" width="23.44140625" style="229" customWidth="1"/>
    <col min="10498" max="10498" width="56.109375" style="229" customWidth="1"/>
    <col min="10499" max="10499" width="38.44140625" style="229" customWidth="1"/>
    <col min="10500" max="10500" width="25.6640625" style="229" customWidth="1"/>
    <col min="10501" max="10752" width="9.109375" style="229"/>
    <col min="10753" max="10753" width="23.44140625" style="229" customWidth="1"/>
    <col min="10754" max="10754" width="56.109375" style="229" customWidth="1"/>
    <col min="10755" max="10755" width="38.44140625" style="229" customWidth="1"/>
    <col min="10756" max="10756" width="25.6640625" style="229" customWidth="1"/>
    <col min="10757" max="11008" width="9.109375" style="229"/>
    <col min="11009" max="11009" width="23.44140625" style="229" customWidth="1"/>
    <col min="11010" max="11010" width="56.109375" style="229" customWidth="1"/>
    <col min="11011" max="11011" width="38.44140625" style="229" customWidth="1"/>
    <col min="11012" max="11012" width="25.6640625" style="229" customWidth="1"/>
    <col min="11013" max="11264" width="9.109375" style="229"/>
    <col min="11265" max="11265" width="23.44140625" style="229" customWidth="1"/>
    <col min="11266" max="11266" width="56.109375" style="229" customWidth="1"/>
    <col min="11267" max="11267" width="38.44140625" style="229" customWidth="1"/>
    <col min="11268" max="11268" width="25.6640625" style="229" customWidth="1"/>
    <col min="11269" max="11520" width="9.109375" style="229"/>
    <col min="11521" max="11521" width="23.44140625" style="229" customWidth="1"/>
    <col min="11522" max="11522" width="56.109375" style="229" customWidth="1"/>
    <col min="11523" max="11523" width="38.44140625" style="229" customWidth="1"/>
    <col min="11524" max="11524" width="25.6640625" style="229" customWidth="1"/>
    <col min="11525" max="11776" width="9.109375" style="229"/>
    <col min="11777" max="11777" width="23.44140625" style="229" customWidth="1"/>
    <col min="11778" max="11778" width="56.109375" style="229" customWidth="1"/>
    <col min="11779" max="11779" width="38.44140625" style="229" customWidth="1"/>
    <col min="11780" max="11780" width="25.6640625" style="229" customWidth="1"/>
    <col min="11781" max="12032" width="9.109375" style="229"/>
    <col min="12033" max="12033" width="23.44140625" style="229" customWidth="1"/>
    <col min="12034" max="12034" width="56.109375" style="229" customWidth="1"/>
    <col min="12035" max="12035" width="38.44140625" style="229" customWidth="1"/>
    <col min="12036" max="12036" width="25.6640625" style="229" customWidth="1"/>
    <col min="12037" max="12288" width="9.109375" style="229"/>
    <col min="12289" max="12289" width="23.44140625" style="229" customWidth="1"/>
    <col min="12290" max="12290" width="56.109375" style="229" customWidth="1"/>
    <col min="12291" max="12291" width="38.44140625" style="229" customWidth="1"/>
    <col min="12292" max="12292" width="25.6640625" style="229" customWidth="1"/>
    <col min="12293" max="12544" width="9.109375" style="229"/>
    <col min="12545" max="12545" width="23.44140625" style="229" customWidth="1"/>
    <col min="12546" max="12546" width="56.109375" style="229" customWidth="1"/>
    <col min="12547" max="12547" width="38.44140625" style="229" customWidth="1"/>
    <col min="12548" max="12548" width="25.6640625" style="229" customWidth="1"/>
    <col min="12549" max="12800" width="9.109375" style="229"/>
    <col min="12801" max="12801" width="23.44140625" style="229" customWidth="1"/>
    <col min="12802" max="12802" width="56.109375" style="229" customWidth="1"/>
    <col min="12803" max="12803" width="38.44140625" style="229" customWidth="1"/>
    <col min="12804" max="12804" width="25.6640625" style="229" customWidth="1"/>
    <col min="12805" max="13056" width="9.109375" style="229"/>
    <col min="13057" max="13057" width="23.44140625" style="229" customWidth="1"/>
    <col min="13058" max="13058" width="56.109375" style="229" customWidth="1"/>
    <col min="13059" max="13059" width="38.44140625" style="229" customWidth="1"/>
    <col min="13060" max="13060" width="25.6640625" style="229" customWidth="1"/>
    <col min="13061" max="13312" width="9.109375" style="229"/>
    <col min="13313" max="13313" width="23.44140625" style="229" customWidth="1"/>
    <col min="13314" max="13314" width="56.109375" style="229" customWidth="1"/>
    <col min="13315" max="13315" width="38.44140625" style="229" customWidth="1"/>
    <col min="13316" max="13316" width="25.6640625" style="229" customWidth="1"/>
    <col min="13317" max="13568" width="9.109375" style="229"/>
    <col min="13569" max="13569" width="23.44140625" style="229" customWidth="1"/>
    <col min="13570" max="13570" width="56.109375" style="229" customWidth="1"/>
    <col min="13571" max="13571" width="38.44140625" style="229" customWidth="1"/>
    <col min="13572" max="13572" width="25.6640625" style="229" customWidth="1"/>
    <col min="13573" max="13824" width="9.109375" style="229"/>
    <col min="13825" max="13825" width="23.44140625" style="229" customWidth="1"/>
    <col min="13826" max="13826" width="56.109375" style="229" customWidth="1"/>
    <col min="13827" max="13827" width="38.44140625" style="229" customWidth="1"/>
    <col min="13828" max="13828" width="25.6640625" style="229" customWidth="1"/>
    <col min="13829" max="14080" width="9.109375" style="229"/>
    <col min="14081" max="14081" width="23.44140625" style="229" customWidth="1"/>
    <col min="14082" max="14082" width="56.109375" style="229" customWidth="1"/>
    <col min="14083" max="14083" width="38.44140625" style="229" customWidth="1"/>
    <col min="14084" max="14084" width="25.6640625" style="229" customWidth="1"/>
    <col min="14085" max="14336" width="9.109375" style="229"/>
    <col min="14337" max="14337" width="23.44140625" style="229" customWidth="1"/>
    <col min="14338" max="14338" width="56.109375" style="229" customWidth="1"/>
    <col min="14339" max="14339" width="38.44140625" style="229" customWidth="1"/>
    <col min="14340" max="14340" width="25.6640625" style="229" customWidth="1"/>
    <col min="14341" max="14592" width="9.109375" style="229"/>
    <col min="14593" max="14593" width="23.44140625" style="229" customWidth="1"/>
    <col min="14594" max="14594" width="56.109375" style="229" customWidth="1"/>
    <col min="14595" max="14595" width="38.44140625" style="229" customWidth="1"/>
    <col min="14596" max="14596" width="25.6640625" style="229" customWidth="1"/>
    <col min="14597" max="14848" width="9.109375" style="229"/>
    <col min="14849" max="14849" width="23.44140625" style="229" customWidth="1"/>
    <col min="14850" max="14850" width="56.109375" style="229" customWidth="1"/>
    <col min="14851" max="14851" width="38.44140625" style="229" customWidth="1"/>
    <col min="14852" max="14852" width="25.6640625" style="229" customWidth="1"/>
    <col min="14853" max="15104" width="9.109375" style="229"/>
    <col min="15105" max="15105" width="23.44140625" style="229" customWidth="1"/>
    <col min="15106" max="15106" width="56.109375" style="229" customWidth="1"/>
    <col min="15107" max="15107" width="38.44140625" style="229" customWidth="1"/>
    <col min="15108" max="15108" width="25.6640625" style="229" customWidth="1"/>
    <col min="15109" max="15360" width="9.109375" style="229"/>
    <col min="15361" max="15361" width="23.44140625" style="229" customWidth="1"/>
    <col min="15362" max="15362" width="56.109375" style="229" customWidth="1"/>
    <col min="15363" max="15363" width="38.44140625" style="229" customWidth="1"/>
    <col min="15364" max="15364" width="25.6640625" style="229" customWidth="1"/>
    <col min="15365" max="15616" width="9.109375" style="229"/>
    <col min="15617" max="15617" width="23.44140625" style="229" customWidth="1"/>
    <col min="15618" max="15618" width="56.109375" style="229" customWidth="1"/>
    <col min="15619" max="15619" width="38.44140625" style="229" customWidth="1"/>
    <col min="15620" max="15620" width="25.6640625" style="229" customWidth="1"/>
    <col min="15621" max="15872" width="9.109375" style="229"/>
    <col min="15873" max="15873" width="23.44140625" style="229" customWidth="1"/>
    <col min="15874" max="15874" width="56.109375" style="229" customWidth="1"/>
    <col min="15875" max="15875" width="38.44140625" style="229" customWidth="1"/>
    <col min="15876" max="15876" width="25.6640625" style="229" customWidth="1"/>
    <col min="15877" max="16128" width="9.109375" style="229"/>
    <col min="16129" max="16129" width="23.44140625" style="229" customWidth="1"/>
    <col min="16130" max="16130" width="56.109375" style="229" customWidth="1"/>
    <col min="16131" max="16131" width="38.44140625" style="229" customWidth="1"/>
    <col min="16132" max="16132" width="25.6640625" style="229" customWidth="1"/>
    <col min="16133" max="16384" width="9.109375" style="229"/>
  </cols>
  <sheetData>
    <row r="2" spans="1:4" ht="12.75" x14ac:dyDescent="0.2"/>
    <row r="3" spans="1:4" ht="12.75" x14ac:dyDescent="0.2"/>
    <row r="4" spans="1:4" ht="12.75" x14ac:dyDescent="0.2"/>
    <row r="5" spans="1:4" ht="12.75" x14ac:dyDescent="0.2"/>
    <row r="6" spans="1:4" ht="12.75" customHeight="1" x14ac:dyDescent="0.2"/>
    <row r="7" spans="1:4" ht="12.75" customHeight="1" thickBot="1" x14ac:dyDescent="0.25">
      <c r="D7" s="230"/>
    </row>
    <row r="8" spans="1:4" ht="12.75" customHeight="1" x14ac:dyDescent="0.3">
      <c r="A8" s="231" t="s">
        <v>181</v>
      </c>
      <c r="B8" s="232" t="s">
        <v>178</v>
      </c>
      <c r="C8" s="232"/>
      <c r="D8" s="233"/>
    </row>
    <row r="9" spans="1:4" ht="12.75" customHeight="1" x14ac:dyDescent="0.2">
      <c r="A9" s="234"/>
      <c r="B9" s="235"/>
      <c r="C9" s="236"/>
      <c r="D9" s="237"/>
    </row>
    <row r="10" spans="1:4" ht="12.75" customHeight="1" x14ac:dyDescent="0.25">
      <c r="A10" s="238" t="s">
        <v>64</v>
      </c>
      <c r="B10" s="239"/>
      <c r="C10" s="235"/>
      <c r="D10" s="237"/>
    </row>
    <row r="11" spans="1:4" ht="12.75" customHeight="1" x14ac:dyDescent="0.2">
      <c r="A11" s="234"/>
      <c r="B11" s="235"/>
      <c r="C11" s="235"/>
      <c r="D11" s="237"/>
    </row>
    <row r="12" spans="1:4" ht="12.75" customHeight="1" x14ac:dyDescent="0.3">
      <c r="A12" s="234" t="s">
        <v>182</v>
      </c>
      <c r="B12" s="240" t="s">
        <v>178</v>
      </c>
      <c r="C12" s="240"/>
      <c r="D12" s="241"/>
    </row>
    <row r="13" spans="1:4" ht="12.75" customHeight="1" x14ac:dyDescent="0.3">
      <c r="A13" s="234" t="s">
        <v>183</v>
      </c>
      <c r="B13" s="273" t="s">
        <v>206</v>
      </c>
      <c r="C13" s="240"/>
      <c r="D13" s="241"/>
    </row>
    <row r="14" spans="1:4" ht="12.75" customHeight="1" x14ac:dyDescent="0.2">
      <c r="A14" s="234" t="s">
        <v>184</v>
      </c>
      <c r="B14" s="242"/>
      <c r="C14" s="240"/>
      <c r="D14" s="241"/>
    </row>
    <row r="15" spans="1:4" ht="12.75" customHeight="1" x14ac:dyDescent="0.2">
      <c r="A15" s="234"/>
      <c r="B15" s="235"/>
      <c r="C15" s="235"/>
      <c r="D15" s="237"/>
    </row>
    <row r="16" spans="1:4" ht="12.75" customHeight="1" x14ac:dyDescent="0.25">
      <c r="A16" s="238" t="s">
        <v>65</v>
      </c>
      <c r="B16" s="239"/>
      <c r="C16" s="235"/>
      <c r="D16" s="237"/>
    </row>
    <row r="17" spans="1:4" ht="12.75" customHeight="1" x14ac:dyDescent="0.2">
      <c r="A17" s="234"/>
      <c r="B17" s="235"/>
      <c r="C17" s="235"/>
      <c r="D17" s="237"/>
    </row>
    <row r="18" spans="1:4" ht="12.75" customHeight="1" x14ac:dyDescent="0.3">
      <c r="A18" s="234" t="s">
        <v>185</v>
      </c>
      <c r="B18" s="235" t="s">
        <v>178</v>
      </c>
      <c r="C18" s="243"/>
      <c r="D18" s="237"/>
    </row>
    <row r="19" spans="1:4" ht="12.75" customHeight="1" x14ac:dyDescent="0.2">
      <c r="A19" s="234" t="s">
        <v>186</v>
      </c>
      <c r="B19" s="235"/>
      <c r="C19" s="235"/>
      <c r="D19" s="244"/>
    </row>
    <row r="20" spans="1:4" ht="12.75" customHeight="1" x14ac:dyDescent="0.2">
      <c r="A20" s="234" t="s">
        <v>187</v>
      </c>
      <c r="B20" s="235"/>
      <c r="C20" s="235"/>
      <c r="D20" s="244"/>
    </row>
    <row r="21" spans="1:4" ht="12.75" customHeight="1" x14ac:dyDescent="0.2">
      <c r="A21" s="234" t="s">
        <v>188</v>
      </c>
      <c r="B21" s="235"/>
      <c r="C21" s="235"/>
      <c r="D21" s="244"/>
    </row>
    <row r="22" spans="1:4" ht="12.75" customHeight="1" x14ac:dyDescent="0.2">
      <c r="A22" s="234" t="s">
        <v>189</v>
      </c>
      <c r="B22" s="235"/>
      <c r="C22" s="235"/>
      <c r="D22" s="244"/>
    </row>
    <row r="23" spans="1:4" ht="12.75" customHeight="1" x14ac:dyDescent="0.2">
      <c r="A23" s="234" t="s">
        <v>190</v>
      </c>
      <c r="B23" s="235"/>
      <c r="C23" s="235"/>
      <c r="D23" s="244"/>
    </row>
    <row r="24" spans="1:4" ht="12.75" customHeight="1" x14ac:dyDescent="0.2">
      <c r="A24" s="234"/>
      <c r="B24" s="235"/>
      <c r="C24" s="235"/>
      <c r="D24" s="244"/>
    </row>
    <row r="25" spans="1:4" ht="12.75" customHeight="1" x14ac:dyDescent="0.25">
      <c r="A25" s="238" t="s">
        <v>180</v>
      </c>
      <c r="B25" s="235"/>
      <c r="C25" s="235"/>
      <c r="D25" s="244"/>
    </row>
    <row r="26" spans="1:4" ht="12.75" customHeight="1" x14ac:dyDescent="0.2">
      <c r="A26" s="234"/>
      <c r="B26" s="235"/>
      <c r="C26" s="235"/>
      <c r="D26" s="244"/>
    </row>
    <row r="27" spans="1:4" ht="12.75" customHeight="1" x14ac:dyDescent="0.3">
      <c r="A27" s="234" t="s">
        <v>191</v>
      </c>
      <c r="B27" s="235" t="s">
        <v>178</v>
      </c>
      <c r="C27" s="235"/>
      <c r="D27" s="244"/>
    </row>
    <row r="28" spans="1:4" ht="12.75" customHeight="1" x14ac:dyDescent="0.3">
      <c r="A28" s="234" t="s">
        <v>192</v>
      </c>
      <c r="B28" s="235" t="s">
        <v>178</v>
      </c>
      <c r="C28" s="235"/>
      <c r="D28" s="244"/>
    </row>
    <row r="29" spans="1:4" ht="12.75" customHeight="1" x14ac:dyDescent="0.3">
      <c r="A29" s="234" t="s">
        <v>193</v>
      </c>
      <c r="B29" s="235" t="s">
        <v>178</v>
      </c>
      <c r="C29" s="235"/>
      <c r="D29" s="244"/>
    </row>
    <row r="30" spans="1:4" ht="12.75" customHeight="1" x14ac:dyDescent="0.3">
      <c r="A30" s="234" t="s">
        <v>194</v>
      </c>
      <c r="B30" s="235" t="s">
        <v>178</v>
      </c>
      <c r="C30" s="235"/>
      <c r="D30" s="244"/>
    </row>
    <row r="31" spans="1:4" ht="12.75" customHeight="1" x14ac:dyDescent="0.3">
      <c r="A31" s="234" t="s">
        <v>195</v>
      </c>
      <c r="B31" s="235" t="s">
        <v>178</v>
      </c>
      <c r="C31" s="235"/>
      <c r="D31" s="244"/>
    </row>
    <row r="32" spans="1:4" ht="12.75" customHeight="1" x14ac:dyDescent="0.2">
      <c r="A32" s="245"/>
      <c r="B32" s="235"/>
      <c r="C32" s="235"/>
      <c r="D32" s="244"/>
    </row>
    <row r="33" spans="1:4" ht="12.75" customHeight="1" x14ac:dyDescent="0.2">
      <c r="A33" s="234"/>
      <c r="B33" s="235"/>
      <c r="C33" s="235"/>
      <c r="D33" s="244"/>
    </row>
    <row r="34" spans="1:4" ht="12.75" customHeight="1" x14ac:dyDescent="0.3">
      <c r="A34" s="234" t="s">
        <v>198</v>
      </c>
      <c r="B34" s="240" t="s">
        <v>178</v>
      </c>
      <c r="C34" s="240" t="s">
        <v>199</v>
      </c>
      <c r="D34" s="237"/>
    </row>
    <row r="35" spans="1:4" ht="12.75" customHeight="1" x14ac:dyDescent="0.3">
      <c r="A35" s="274" t="s">
        <v>207</v>
      </c>
      <c r="B35" s="275"/>
      <c r="C35" s="250"/>
      <c r="D35" s="244"/>
    </row>
    <row r="36" spans="1:4" ht="12.75" customHeight="1" x14ac:dyDescent="0.3">
      <c r="A36" s="276" t="s">
        <v>197</v>
      </c>
      <c r="B36" s="235"/>
      <c r="C36" s="235"/>
      <c r="D36" s="244"/>
    </row>
    <row r="37" spans="1:4" ht="12.75" customHeight="1" x14ac:dyDescent="0.2">
      <c r="A37" s="246" t="s">
        <v>196</v>
      </c>
      <c r="B37" s="235"/>
      <c r="C37" s="247"/>
      <c r="D37" s="248"/>
    </row>
    <row r="38" spans="1:4" ht="12.75" customHeight="1" x14ac:dyDescent="0.2">
      <c r="A38" s="249" t="s">
        <v>179</v>
      </c>
      <c r="B38" s="235"/>
      <c r="C38" s="250"/>
      <c r="D38" s="251"/>
    </row>
    <row r="39" spans="1:4" ht="12.75" customHeight="1" x14ac:dyDescent="0.2">
      <c r="A39" s="234"/>
      <c r="B39" s="235"/>
      <c r="C39" s="235"/>
      <c r="D39" s="237"/>
    </row>
    <row r="40" spans="1:4" ht="12.75" customHeight="1" x14ac:dyDescent="0.3">
      <c r="A40" s="234" t="s">
        <v>66</v>
      </c>
      <c r="B40" s="235"/>
      <c r="C40" s="247"/>
      <c r="D40" s="252"/>
    </row>
    <row r="41" spans="1:4" ht="12.75" customHeight="1" thickBot="1" x14ac:dyDescent="0.25">
      <c r="A41" s="253"/>
      <c r="B41" s="254"/>
      <c r="C41" s="254"/>
      <c r="D41" s="255"/>
    </row>
    <row r="42" spans="1:4" ht="12.75" customHeight="1" x14ac:dyDescent="0.2"/>
    <row r="43" spans="1:4" s="256" customFormat="1" ht="12.75" customHeight="1" x14ac:dyDescent="0.2"/>
    <row r="44" spans="1:4" s="257" customFormat="1" ht="31.5" customHeight="1" x14ac:dyDescent="0.25"/>
    <row r="55" ht="7.5" customHeight="1" x14ac:dyDescent="0.25"/>
  </sheetData>
  <pageMargins left="0.23622047244094491" right="0.19685039370078741" top="0.55118110236220474" bottom="0.59055118110236227" header="0.15748031496062992" footer="0.15748031496062992"/>
  <pageSetup paperSize="9" orientation="landscape" r:id="rId1"/>
  <headerFooter alignWithMargins="0">
    <oddHeader>&amp;L&amp;"Arial,Vet"Aanvraag cofinanciering projecten PDPO III 2014 - 2020 OKW</oddHeader>
    <oddFooter>&amp;LVersie 3.0&amp;R&amp;N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AS53"/>
  <sheetViews>
    <sheetView zoomScale="90" zoomScaleNormal="90" workbookViewId="0">
      <selection activeCell="L13" sqref="L13"/>
    </sheetView>
  </sheetViews>
  <sheetFormatPr defaultRowHeight="13.2" x14ac:dyDescent="0.25"/>
  <cols>
    <col min="1" max="1" width="6.6640625" style="29" customWidth="1"/>
    <col min="2" max="2" width="15.33203125" style="29" customWidth="1"/>
    <col min="3" max="3" width="24" style="29" customWidth="1"/>
    <col min="4" max="4" width="13.109375" style="36" customWidth="1"/>
    <col min="5" max="5" width="16.5546875" style="36" customWidth="1"/>
    <col min="6" max="6" width="12.33203125" style="36" customWidth="1"/>
    <col min="7" max="7" width="13.109375" style="36" customWidth="1"/>
    <col min="8" max="8" width="17.109375" style="36" customWidth="1"/>
    <col min="9" max="9" width="18.44140625" style="36" customWidth="1"/>
    <col min="10" max="10" width="13" style="37" customWidth="1"/>
    <col min="11" max="11" width="19.109375" style="38" customWidth="1"/>
    <col min="12" max="12" width="13.33203125" style="29" customWidth="1"/>
    <col min="13" max="13" width="17" style="29" bestFit="1" customWidth="1"/>
    <col min="14" max="14" width="15.5546875" style="29" bestFit="1" customWidth="1"/>
    <col min="15" max="16" width="13.88671875" style="29" bestFit="1" customWidth="1"/>
    <col min="17" max="18" width="17.88671875" style="29" bestFit="1" customWidth="1"/>
    <col min="19" max="19" width="10.5546875" style="29" bestFit="1" customWidth="1"/>
    <col min="20" max="256" width="9.109375" style="29"/>
    <col min="257" max="257" width="6.33203125" style="29" customWidth="1"/>
    <col min="258" max="258" width="35.6640625" style="29" customWidth="1"/>
    <col min="259" max="259" width="35" style="29" customWidth="1"/>
    <col min="260" max="260" width="13.6640625" style="29" customWidth="1"/>
    <col min="261" max="261" width="15.109375" style="29" customWidth="1"/>
    <col min="262" max="262" width="13.5546875" style="29" customWidth="1"/>
    <col min="263" max="263" width="15.5546875" style="29" customWidth="1"/>
    <col min="264" max="264" width="17.6640625" style="29" customWidth="1"/>
    <col min="265" max="265" width="9.88671875" style="29" customWidth="1"/>
    <col min="266" max="266" width="17.44140625" style="29" customWidth="1"/>
    <col min="267" max="267" width="16" style="29" customWidth="1"/>
    <col min="268" max="512" width="9.109375" style="29"/>
    <col min="513" max="513" width="6.33203125" style="29" customWidth="1"/>
    <col min="514" max="514" width="35.6640625" style="29" customWidth="1"/>
    <col min="515" max="515" width="35" style="29" customWidth="1"/>
    <col min="516" max="516" width="13.6640625" style="29" customWidth="1"/>
    <col min="517" max="517" width="15.109375" style="29" customWidth="1"/>
    <col min="518" max="518" width="13.5546875" style="29" customWidth="1"/>
    <col min="519" max="519" width="15.5546875" style="29" customWidth="1"/>
    <col min="520" max="520" width="17.6640625" style="29" customWidth="1"/>
    <col min="521" max="521" width="9.88671875" style="29" customWidth="1"/>
    <col min="522" max="522" width="17.44140625" style="29" customWidth="1"/>
    <col min="523" max="523" width="16" style="29" customWidth="1"/>
    <col min="524" max="768" width="9.109375" style="29"/>
    <col min="769" max="769" width="6.33203125" style="29" customWidth="1"/>
    <col min="770" max="770" width="35.6640625" style="29" customWidth="1"/>
    <col min="771" max="771" width="35" style="29" customWidth="1"/>
    <col min="772" max="772" width="13.6640625" style="29" customWidth="1"/>
    <col min="773" max="773" width="15.109375" style="29" customWidth="1"/>
    <col min="774" max="774" width="13.5546875" style="29" customWidth="1"/>
    <col min="775" max="775" width="15.5546875" style="29" customWidth="1"/>
    <col min="776" max="776" width="17.6640625" style="29" customWidth="1"/>
    <col min="777" max="777" width="9.88671875" style="29" customWidth="1"/>
    <col min="778" max="778" width="17.44140625" style="29" customWidth="1"/>
    <col min="779" max="779" width="16" style="29" customWidth="1"/>
    <col min="780" max="1024" width="9.109375" style="29"/>
    <col min="1025" max="1025" width="6.33203125" style="29" customWidth="1"/>
    <col min="1026" max="1026" width="35.6640625" style="29" customWidth="1"/>
    <col min="1027" max="1027" width="35" style="29" customWidth="1"/>
    <col min="1028" max="1028" width="13.6640625" style="29" customWidth="1"/>
    <col min="1029" max="1029" width="15.109375" style="29" customWidth="1"/>
    <col min="1030" max="1030" width="13.5546875" style="29" customWidth="1"/>
    <col min="1031" max="1031" width="15.5546875" style="29" customWidth="1"/>
    <col min="1032" max="1032" width="17.6640625" style="29" customWidth="1"/>
    <col min="1033" max="1033" width="9.88671875" style="29" customWidth="1"/>
    <col min="1034" max="1034" width="17.44140625" style="29" customWidth="1"/>
    <col min="1035" max="1035" width="16" style="29" customWidth="1"/>
    <col min="1036" max="1280" width="9.109375" style="29"/>
    <col min="1281" max="1281" width="6.33203125" style="29" customWidth="1"/>
    <col min="1282" max="1282" width="35.6640625" style="29" customWidth="1"/>
    <col min="1283" max="1283" width="35" style="29" customWidth="1"/>
    <col min="1284" max="1284" width="13.6640625" style="29" customWidth="1"/>
    <col min="1285" max="1285" width="15.109375" style="29" customWidth="1"/>
    <col min="1286" max="1286" width="13.5546875" style="29" customWidth="1"/>
    <col min="1287" max="1287" width="15.5546875" style="29" customWidth="1"/>
    <col min="1288" max="1288" width="17.6640625" style="29" customWidth="1"/>
    <col min="1289" max="1289" width="9.88671875" style="29" customWidth="1"/>
    <col min="1290" max="1290" width="17.44140625" style="29" customWidth="1"/>
    <col min="1291" max="1291" width="16" style="29" customWidth="1"/>
    <col min="1292" max="1536" width="9.109375" style="29"/>
    <col min="1537" max="1537" width="6.33203125" style="29" customWidth="1"/>
    <col min="1538" max="1538" width="35.6640625" style="29" customWidth="1"/>
    <col min="1539" max="1539" width="35" style="29" customWidth="1"/>
    <col min="1540" max="1540" width="13.6640625" style="29" customWidth="1"/>
    <col min="1541" max="1541" width="15.109375" style="29" customWidth="1"/>
    <col min="1542" max="1542" width="13.5546875" style="29" customWidth="1"/>
    <col min="1543" max="1543" width="15.5546875" style="29" customWidth="1"/>
    <col min="1544" max="1544" width="17.6640625" style="29" customWidth="1"/>
    <col min="1545" max="1545" width="9.88671875" style="29" customWidth="1"/>
    <col min="1546" max="1546" width="17.44140625" style="29" customWidth="1"/>
    <col min="1547" max="1547" width="16" style="29" customWidth="1"/>
    <col min="1548" max="1792" width="9.109375" style="29"/>
    <col min="1793" max="1793" width="6.33203125" style="29" customWidth="1"/>
    <col min="1794" max="1794" width="35.6640625" style="29" customWidth="1"/>
    <col min="1795" max="1795" width="35" style="29" customWidth="1"/>
    <col min="1796" max="1796" width="13.6640625" style="29" customWidth="1"/>
    <col min="1797" max="1797" width="15.109375" style="29" customWidth="1"/>
    <col min="1798" max="1798" width="13.5546875" style="29" customWidth="1"/>
    <col min="1799" max="1799" width="15.5546875" style="29" customWidth="1"/>
    <col min="1800" max="1800" width="17.6640625" style="29" customWidth="1"/>
    <col min="1801" max="1801" width="9.88671875" style="29" customWidth="1"/>
    <col min="1802" max="1802" width="17.44140625" style="29" customWidth="1"/>
    <col min="1803" max="1803" width="16" style="29" customWidth="1"/>
    <col min="1804" max="2048" width="9.109375" style="29"/>
    <col min="2049" max="2049" width="6.33203125" style="29" customWidth="1"/>
    <col min="2050" max="2050" width="35.6640625" style="29" customWidth="1"/>
    <col min="2051" max="2051" width="35" style="29" customWidth="1"/>
    <col min="2052" max="2052" width="13.6640625" style="29" customWidth="1"/>
    <col min="2053" max="2053" width="15.109375" style="29" customWidth="1"/>
    <col min="2054" max="2054" width="13.5546875" style="29" customWidth="1"/>
    <col min="2055" max="2055" width="15.5546875" style="29" customWidth="1"/>
    <col min="2056" max="2056" width="17.6640625" style="29" customWidth="1"/>
    <col min="2057" max="2057" width="9.88671875" style="29" customWidth="1"/>
    <col min="2058" max="2058" width="17.44140625" style="29" customWidth="1"/>
    <col min="2059" max="2059" width="16" style="29" customWidth="1"/>
    <col min="2060" max="2304" width="9.109375" style="29"/>
    <col min="2305" max="2305" width="6.33203125" style="29" customWidth="1"/>
    <col min="2306" max="2306" width="35.6640625" style="29" customWidth="1"/>
    <col min="2307" max="2307" width="35" style="29" customWidth="1"/>
    <col min="2308" max="2308" width="13.6640625" style="29" customWidth="1"/>
    <col min="2309" max="2309" width="15.109375" style="29" customWidth="1"/>
    <col min="2310" max="2310" width="13.5546875" style="29" customWidth="1"/>
    <col min="2311" max="2311" width="15.5546875" style="29" customWidth="1"/>
    <col min="2312" max="2312" width="17.6640625" style="29" customWidth="1"/>
    <col min="2313" max="2313" width="9.88671875" style="29" customWidth="1"/>
    <col min="2314" max="2314" width="17.44140625" style="29" customWidth="1"/>
    <col min="2315" max="2315" width="16" style="29" customWidth="1"/>
    <col min="2316" max="2560" width="9.109375" style="29"/>
    <col min="2561" max="2561" width="6.33203125" style="29" customWidth="1"/>
    <col min="2562" max="2562" width="35.6640625" style="29" customWidth="1"/>
    <col min="2563" max="2563" width="35" style="29" customWidth="1"/>
    <col min="2564" max="2564" width="13.6640625" style="29" customWidth="1"/>
    <col min="2565" max="2565" width="15.109375" style="29" customWidth="1"/>
    <col min="2566" max="2566" width="13.5546875" style="29" customWidth="1"/>
    <col min="2567" max="2567" width="15.5546875" style="29" customWidth="1"/>
    <col min="2568" max="2568" width="17.6640625" style="29" customWidth="1"/>
    <col min="2569" max="2569" width="9.88671875" style="29" customWidth="1"/>
    <col min="2570" max="2570" width="17.44140625" style="29" customWidth="1"/>
    <col min="2571" max="2571" width="16" style="29" customWidth="1"/>
    <col min="2572" max="2816" width="9.109375" style="29"/>
    <col min="2817" max="2817" width="6.33203125" style="29" customWidth="1"/>
    <col min="2818" max="2818" width="35.6640625" style="29" customWidth="1"/>
    <col min="2819" max="2819" width="35" style="29" customWidth="1"/>
    <col min="2820" max="2820" width="13.6640625" style="29" customWidth="1"/>
    <col min="2821" max="2821" width="15.109375" style="29" customWidth="1"/>
    <col min="2822" max="2822" width="13.5546875" style="29" customWidth="1"/>
    <col min="2823" max="2823" width="15.5546875" style="29" customWidth="1"/>
    <col min="2824" max="2824" width="17.6640625" style="29" customWidth="1"/>
    <col min="2825" max="2825" width="9.88671875" style="29" customWidth="1"/>
    <col min="2826" max="2826" width="17.44140625" style="29" customWidth="1"/>
    <col min="2827" max="2827" width="16" style="29" customWidth="1"/>
    <col min="2828" max="3072" width="9.109375" style="29"/>
    <col min="3073" max="3073" width="6.33203125" style="29" customWidth="1"/>
    <col min="3074" max="3074" width="35.6640625" style="29" customWidth="1"/>
    <col min="3075" max="3075" width="35" style="29" customWidth="1"/>
    <col min="3076" max="3076" width="13.6640625" style="29" customWidth="1"/>
    <col min="3077" max="3077" width="15.109375" style="29" customWidth="1"/>
    <col min="3078" max="3078" width="13.5546875" style="29" customWidth="1"/>
    <col min="3079" max="3079" width="15.5546875" style="29" customWidth="1"/>
    <col min="3080" max="3080" width="17.6640625" style="29" customWidth="1"/>
    <col min="3081" max="3081" width="9.88671875" style="29" customWidth="1"/>
    <col min="3082" max="3082" width="17.44140625" style="29" customWidth="1"/>
    <col min="3083" max="3083" width="16" style="29" customWidth="1"/>
    <col min="3084" max="3328" width="9.109375" style="29"/>
    <col min="3329" max="3329" width="6.33203125" style="29" customWidth="1"/>
    <col min="3330" max="3330" width="35.6640625" style="29" customWidth="1"/>
    <col min="3331" max="3331" width="35" style="29" customWidth="1"/>
    <col min="3332" max="3332" width="13.6640625" style="29" customWidth="1"/>
    <col min="3333" max="3333" width="15.109375" style="29" customWidth="1"/>
    <col min="3334" max="3334" width="13.5546875" style="29" customWidth="1"/>
    <col min="3335" max="3335" width="15.5546875" style="29" customWidth="1"/>
    <col min="3336" max="3336" width="17.6640625" style="29" customWidth="1"/>
    <col min="3337" max="3337" width="9.88671875" style="29" customWidth="1"/>
    <col min="3338" max="3338" width="17.44140625" style="29" customWidth="1"/>
    <col min="3339" max="3339" width="16" style="29" customWidth="1"/>
    <col min="3340" max="3584" width="9.109375" style="29"/>
    <col min="3585" max="3585" width="6.33203125" style="29" customWidth="1"/>
    <col min="3586" max="3586" width="35.6640625" style="29" customWidth="1"/>
    <col min="3587" max="3587" width="35" style="29" customWidth="1"/>
    <col min="3588" max="3588" width="13.6640625" style="29" customWidth="1"/>
    <col min="3589" max="3589" width="15.109375" style="29" customWidth="1"/>
    <col min="3590" max="3590" width="13.5546875" style="29" customWidth="1"/>
    <col min="3591" max="3591" width="15.5546875" style="29" customWidth="1"/>
    <col min="3592" max="3592" width="17.6640625" style="29" customWidth="1"/>
    <col min="3593" max="3593" width="9.88671875" style="29" customWidth="1"/>
    <col min="3594" max="3594" width="17.44140625" style="29" customWidth="1"/>
    <col min="3595" max="3595" width="16" style="29" customWidth="1"/>
    <col min="3596" max="3840" width="9.109375" style="29"/>
    <col min="3841" max="3841" width="6.33203125" style="29" customWidth="1"/>
    <col min="3842" max="3842" width="35.6640625" style="29" customWidth="1"/>
    <col min="3843" max="3843" width="35" style="29" customWidth="1"/>
    <col min="3844" max="3844" width="13.6640625" style="29" customWidth="1"/>
    <col min="3845" max="3845" width="15.109375" style="29" customWidth="1"/>
    <col min="3846" max="3846" width="13.5546875" style="29" customWidth="1"/>
    <col min="3847" max="3847" width="15.5546875" style="29" customWidth="1"/>
    <col min="3848" max="3848" width="17.6640625" style="29" customWidth="1"/>
    <col min="3849" max="3849" width="9.88671875" style="29" customWidth="1"/>
    <col min="3850" max="3850" width="17.44140625" style="29" customWidth="1"/>
    <col min="3851" max="3851" width="16" style="29" customWidth="1"/>
    <col min="3852" max="4096" width="9.109375" style="29"/>
    <col min="4097" max="4097" width="6.33203125" style="29" customWidth="1"/>
    <col min="4098" max="4098" width="35.6640625" style="29" customWidth="1"/>
    <col min="4099" max="4099" width="35" style="29" customWidth="1"/>
    <col min="4100" max="4100" width="13.6640625" style="29" customWidth="1"/>
    <col min="4101" max="4101" width="15.109375" style="29" customWidth="1"/>
    <col min="4102" max="4102" width="13.5546875" style="29" customWidth="1"/>
    <col min="4103" max="4103" width="15.5546875" style="29" customWidth="1"/>
    <col min="4104" max="4104" width="17.6640625" style="29" customWidth="1"/>
    <col min="4105" max="4105" width="9.88671875" style="29" customWidth="1"/>
    <col min="4106" max="4106" width="17.44140625" style="29" customWidth="1"/>
    <col min="4107" max="4107" width="16" style="29" customWidth="1"/>
    <col min="4108" max="4352" width="9.109375" style="29"/>
    <col min="4353" max="4353" width="6.33203125" style="29" customWidth="1"/>
    <col min="4354" max="4354" width="35.6640625" style="29" customWidth="1"/>
    <col min="4355" max="4355" width="35" style="29" customWidth="1"/>
    <col min="4356" max="4356" width="13.6640625" style="29" customWidth="1"/>
    <col min="4357" max="4357" width="15.109375" style="29" customWidth="1"/>
    <col min="4358" max="4358" width="13.5546875" style="29" customWidth="1"/>
    <col min="4359" max="4359" width="15.5546875" style="29" customWidth="1"/>
    <col min="4360" max="4360" width="17.6640625" style="29" customWidth="1"/>
    <col min="4361" max="4361" width="9.88671875" style="29" customWidth="1"/>
    <col min="4362" max="4362" width="17.44140625" style="29" customWidth="1"/>
    <col min="4363" max="4363" width="16" style="29" customWidth="1"/>
    <col min="4364" max="4608" width="9.109375" style="29"/>
    <col min="4609" max="4609" width="6.33203125" style="29" customWidth="1"/>
    <col min="4610" max="4610" width="35.6640625" style="29" customWidth="1"/>
    <col min="4611" max="4611" width="35" style="29" customWidth="1"/>
    <col min="4612" max="4612" width="13.6640625" style="29" customWidth="1"/>
    <col min="4613" max="4613" width="15.109375" style="29" customWidth="1"/>
    <col min="4614" max="4614" width="13.5546875" style="29" customWidth="1"/>
    <col min="4615" max="4615" width="15.5546875" style="29" customWidth="1"/>
    <col min="4616" max="4616" width="17.6640625" style="29" customWidth="1"/>
    <col min="4617" max="4617" width="9.88671875" style="29" customWidth="1"/>
    <col min="4618" max="4618" width="17.44140625" style="29" customWidth="1"/>
    <col min="4619" max="4619" width="16" style="29" customWidth="1"/>
    <col min="4620" max="4864" width="9.109375" style="29"/>
    <col min="4865" max="4865" width="6.33203125" style="29" customWidth="1"/>
    <col min="4866" max="4866" width="35.6640625" style="29" customWidth="1"/>
    <col min="4867" max="4867" width="35" style="29" customWidth="1"/>
    <col min="4868" max="4868" width="13.6640625" style="29" customWidth="1"/>
    <col min="4869" max="4869" width="15.109375" style="29" customWidth="1"/>
    <col min="4870" max="4870" width="13.5546875" style="29" customWidth="1"/>
    <col min="4871" max="4871" width="15.5546875" style="29" customWidth="1"/>
    <col min="4872" max="4872" width="17.6640625" style="29" customWidth="1"/>
    <col min="4873" max="4873" width="9.88671875" style="29" customWidth="1"/>
    <col min="4874" max="4874" width="17.44140625" style="29" customWidth="1"/>
    <col min="4875" max="4875" width="16" style="29" customWidth="1"/>
    <col min="4876" max="5120" width="9.109375" style="29"/>
    <col min="5121" max="5121" width="6.33203125" style="29" customWidth="1"/>
    <col min="5122" max="5122" width="35.6640625" style="29" customWidth="1"/>
    <col min="5123" max="5123" width="35" style="29" customWidth="1"/>
    <col min="5124" max="5124" width="13.6640625" style="29" customWidth="1"/>
    <col min="5125" max="5125" width="15.109375" style="29" customWidth="1"/>
    <col min="5126" max="5126" width="13.5546875" style="29" customWidth="1"/>
    <col min="5127" max="5127" width="15.5546875" style="29" customWidth="1"/>
    <col min="5128" max="5128" width="17.6640625" style="29" customWidth="1"/>
    <col min="5129" max="5129" width="9.88671875" style="29" customWidth="1"/>
    <col min="5130" max="5130" width="17.44140625" style="29" customWidth="1"/>
    <col min="5131" max="5131" width="16" style="29" customWidth="1"/>
    <col min="5132" max="5376" width="9.109375" style="29"/>
    <col min="5377" max="5377" width="6.33203125" style="29" customWidth="1"/>
    <col min="5378" max="5378" width="35.6640625" style="29" customWidth="1"/>
    <col min="5379" max="5379" width="35" style="29" customWidth="1"/>
    <col min="5380" max="5380" width="13.6640625" style="29" customWidth="1"/>
    <col min="5381" max="5381" width="15.109375" style="29" customWidth="1"/>
    <col min="5382" max="5382" width="13.5546875" style="29" customWidth="1"/>
    <col min="5383" max="5383" width="15.5546875" style="29" customWidth="1"/>
    <col min="5384" max="5384" width="17.6640625" style="29" customWidth="1"/>
    <col min="5385" max="5385" width="9.88671875" style="29" customWidth="1"/>
    <col min="5386" max="5386" width="17.44140625" style="29" customWidth="1"/>
    <col min="5387" max="5387" width="16" style="29" customWidth="1"/>
    <col min="5388" max="5632" width="9.109375" style="29"/>
    <col min="5633" max="5633" width="6.33203125" style="29" customWidth="1"/>
    <col min="5634" max="5634" width="35.6640625" style="29" customWidth="1"/>
    <col min="5635" max="5635" width="35" style="29" customWidth="1"/>
    <col min="5636" max="5636" width="13.6640625" style="29" customWidth="1"/>
    <col min="5637" max="5637" width="15.109375" style="29" customWidth="1"/>
    <col min="5638" max="5638" width="13.5546875" style="29" customWidth="1"/>
    <col min="5639" max="5639" width="15.5546875" style="29" customWidth="1"/>
    <col min="5640" max="5640" width="17.6640625" style="29" customWidth="1"/>
    <col min="5641" max="5641" width="9.88671875" style="29" customWidth="1"/>
    <col min="5642" max="5642" width="17.44140625" style="29" customWidth="1"/>
    <col min="5643" max="5643" width="16" style="29" customWidth="1"/>
    <col min="5644" max="5888" width="9.109375" style="29"/>
    <col min="5889" max="5889" width="6.33203125" style="29" customWidth="1"/>
    <col min="5890" max="5890" width="35.6640625" style="29" customWidth="1"/>
    <col min="5891" max="5891" width="35" style="29" customWidth="1"/>
    <col min="5892" max="5892" width="13.6640625" style="29" customWidth="1"/>
    <col min="5893" max="5893" width="15.109375" style="29" customWidth="1"/>
    <col min="5894" max="5894" width="13.5546875" style="29" customWidth="1"/>
    <col min="5895" max="5895" width="15.5546875" style="29" customWidth="1"/>
    <col min="5896" max="5896" width="17.6640625" style="29" customWidth="1"/>
    <col min="5897" max="5897" width="9.88671875" style="29" customWidth="1"/>
    <col min="5898" max="5898" width="17.44140625" style="29" customWidth="1"/>
    <col min="5899" max="5899" width="16" style="29" customWidth="1"/>
    <col min="5900" max="6144" width="9.109375" style="29"/>
    <col min="6145" max="6145" width="6.33203125" style="29" customWidth="1"/>
    <col min="6146" max="6146" width="35.6640625" style="29" customWidth="1"/>
    <col min="6147" max="6147" width="35" style="29" customWidth="1"/>
    <col min="6148" max="6148" width="13.6640625" style="29" customWidth="1"/>
    <col min="6149" max="6149" width="15.109375" style="29" customWidth="1"/>
    <col min="6150" max="6150" width="13.5546875" style="29" customWidth="1"/>
    <col min="6151" max="6151" width="15.5546875" style="29" customWidth="1"/>
    <col min="6152" max="6152" width="17.6640625" style="29" customWidth="1"/>
    <col min="6153" max="6153" width="9.88671875" style="29" customWidth="1"/>
    <col min="6154" max="6154" width="17.44140625" style="29" customWidth="1"/>
    <col min="6155" max="6155" width="16" style="29" customWidth="1"/>
    <col min="6156" max="6400" width="9.109375" style="29"/>
    <col min="6401" max="6401" width="6.33203125" style="29" customWidth="1"/>
    <col min="6402" max="6402" width="35.6640625" style="29" customWidth="1"/>
    <col min="6403" max="6403" width="35" style="29" customWidth="1"/>
    <col min="6404" max="6404" width="13.6640625" style="29" customWidth="1"/>
    <col min="6405" max="6405" width="15.109375" style="29" customWidth="1"/>
    <col min="6406" max="6406" width="13.5546875" style="29" customWidth="1"/>
    <col min="6407" max="6407" width="15.5546875" style="29" customWidth="1"/>
    <col min="6408" max="6408" width="17.6640625" style="29" customWidth="1"/>
    <col min="6409" max="6409" width="9.88671875" style="29" customWidth="1"/>
    <col min="6410" max="6410" width="17.44140625" style="29" customWidth="1"/>
    <col min="6411" max="6411" width="16" style="29" customWidth="1"/>
    <col min="6412" max="6656" width="9.109375" style="29"/>
    <col min="6657" max="6657" width="6.33203125" style="29" customWidth="1"/>
    <col min="6658" max="6658" width="35.6640625" style="29" customWidth="1"/>
    <col min="6659" max="6659" width="35" style="29" customWidth="1"/>
    <col min="6660" max="6660" width="13.6640625" style="29" customWidth="1"/>
    <col min="6661" max="6661" width="15.109375" style="29" customWidth="1"/>
    <col min="6662" max="6662" width="13.5546875" style="29" customWidth="1"/>
    <col min="6663" max="6663" width="15.5546875" style="29" customWidth="1"/>
    <col min="6664" max="6664" width="17.6640625" style="29" customWidth="1"/>
    <col min="6665" max="6665" width="9.88671875" style="29" customWidth="1"/>
    <col min="6666" max="6666" width="17.44140625" style="29" customWidth="1"/>
    <col min="6667" max="6667" width="16" style="29" customWidth="1"/>
    <col min="6668" max="6912" width="9.109375" style="29"/>
    <col min="6913" max="6913" width="6.33203125" style="29" customWidth="1"/>
    <col min="6914" max="6914" width="35.6640625" style="29" customWidth="1"/>
    <col min="6915" max="6915" width="35" style="29" customWidth="1"/>
    <col min="6916" max="6916" width="13.6640625" style="29" customWidth="1"/>
    <col min="6917" max="6917" width="15.109375" style="29" customWidth="1"/>
    <col min="6918" max="6918" width="13.5546875" style="29" customWidth="1"/>
    <col min="6919" max="6919" width="15.5546875" style="29" customWidth="1"/>
    <col min="6920" max="6920" width="17.6640625" style="29" customWidth="1"/>
    <col min="6921" max="6921" width="9.88671875" style="29" customWidth="1"/>
    <col min="6922" max="6922" width="17.44140625" style="29" customWidth="1"/>
    <col min="6923" max="6923" width="16" style="29" customWidth="1"/>
    <col min="6924" max="7168" width="9.109375" style="29"/>
    <col min="7169" max="7169" width="6.33203125" style="29" customWidth="1"/>
    <col min="7170" max="7170" width="35.6640625" style="29" customWidth="1"/>
    <col min="7171" max="7171" width="35" style="29" customWidth="1"/>
    <col min="7172" max="7172" width="13.6640625" style="29" customWidth="1"/>
    <col min="7173" max="7173" width="15.109375" style="29" customWidth="1"/>
    <col min="7174" max="7174" width="13.5546875" style="29" customWidth="1"/>
    <col min="7175" max="7175" width="15.5546875" style="29" customWidth="1"/>
    <col min="7176" max="7176" width="17.6640625" style="29" customWidth="1"/>
    <col min="7177" max="7177" width="9.88671875" style="29" customWidth="1"/>
    <col min="7178" max="7178" width="17.44140625" style="29" customWidth="1"/>
    <col min="7179" max="7179" width="16" style="29" customWidth="1"/>
    <col min="7180" max="7424" width="9.109375" style="29"/>
    <col min="7425" max="7425" width="6.33203125" style="29" customWidth="1"/>
    <col min="7426" max="7426" width="35.6640625" style="29" customWidth="1"/>
    <col min="7427" max="7427" width="35" style="29" customWidth="1"/>
    <col min="7428" max="7428" width="13.6640625" style="29" customWidth="1"/>
    <col min="7429" max="7429" width="15.109375" style="29" customWidth="1"/>
    <col min="7430" max="7430" width="13.5546875" style="29" customWidth="1"/>
    <col min="7431" max="7431" width="15.5546875" style="29" customWidth="1"/>
    <col min="7432" max="7432" width="17.6640625" style="29" customWidth="1"/>
    <col min="7433" max="7433" width="9.88671875" style="29" customWidth="1"/>
    <col min="7434" max="7434" width="17.44140625" style="29" customWidth="1"/>
    <col min="7435" max="7435" width="16" style="29" customWidth="1"/>
    <col min="7436" max="7680" width="9.109375" style="29"/>
    <col min="7681" max="7681" width="6.33203125" style="29" customWidth="1"/>
    <col min="7682" max="7682" width="35.6640625" style="29" customWidth="1"/>
    <col min="7683" max="7683" width="35" style="29" customWidth="1"/>
    <col min="7684" max="7684" width="13.6640625" style="29" customWidth="1"/>
    <col min="7685" max="7685" width="15.109375" style="29" customWidth="1"/>
    <col min="7686" max="7686" width="13.5546875" style="29" customWidth="1"/>
    <col min="7687" max="7687" width="15.5546875" style="29" customWidth="1"/>
    <col min="7688" max="7688" width="17.6640625" style="29" customWidth="1"/>
    <col min="7689" max="7689" width="9.88671875" style="29" customWidth="1"/>
    <col min="7690" max="7690" width="17.44140625" style="29" customWidth="1"/>
    <col min="7691" max="7691" width="16" style="29" customWidth="1"/>
    <col min="7692" max="7936" width="9.109375" style="29"/>
    <col min="7937" max="7937" width="6.33203125" style="29" customWidth="1"/>
    <col min="7938" max="7938" width="35.6640625" style="29" customWidth="1"/>
    <col min="7939" max="7939" width="35" style="29" customWidth="1"/>
    <col min="7940" max="7940" width="13.6640625" style="29" customWidth="1"/>
    <col min="7941" max="7941" width="15.109375" style="29" customWidth="1"/>
    <col min="7942" max="7942" width="13.5546875" style="29" customWidth="1"/>
    <col min="7943" max="7943" width="15.5546875" style="29" customWidth="1"/>
    <col min="7944" max="7944" width="17.6640625" style="29" customWidth="1"/>
    <col min="7945" max="7945" width="9.88671875" style="29" customWidth="1"/>
    <col min="7946" max="7946" width="17.44140625" style="29" customWidth="1"/>
    <col min="7947" max="7947" width="16" style="29" customWidth="1"/>
    <col min="7948" max="8192" width="9.109375" style="29"/>
    <col min="8193" max="8193" width="6.33203125" style="29" customWidth="1"/>
    <col min="8194" max="8194" width="35.6640625" style="29" customWidth="1"/>
    <col min="8195" max="8195" width="35" style="29" customWidth="1"/>
    <col min="8196" max="8196" width="13.6640625" style="29" customWidth="1"/>
    <col min="8197" max="8197" width="15.109375" style="29" customWidth="1"/>
    <col min="8198" max="8198" width="13.5546875" style="29" customWidth="1"/>
    <col min="8199" max="8199" width="15.5546875" style="29" customWidth="1"/>
    <col min="8200" max="8200" width="17.6640625" style="29" customWidth="1"/>
    <col min="8201" max="8201" width="9.88671875" style="29" customWidth="1"/>
    <col min="8202" max="8202" width="17.44140625" style="29" customWidth="1"/>
    <col min="8203" max="8203" width="16" style="29" customWidth="1"/>
    <col min="8204" max="8448" width="9.109375" style="29"/>
    <col min="8449" max="8449" width="6.33203125" style="29" customWidth="1"/>
    <col min="8450" max="8450" width="35.6640625" style="29" customWidth="1"/>
    <col min="8451" max="8451" width="35" style="29" customWidth="1"/>
    <col min="8452" max="8452" width="13.6640625" style="29" customWidth="1"/>
    <col min="8453" max="8453" width="15.109375" style="29" customWidth="1"/>
    <col min="8454" max="8454" width="13.5546875" style="29" customWidth="1"/>
    <col min="8455" max="8455" width="15.5546875" style="29" customWidth="1"/>
    <col min="8456" max="8456" width="17.6640625" style="29" customWidth="1"/>
    <col min="8457" max="8457" width="9.88671875" style="29" customWidth="1"/>
    <col min="8458" max="8458" width="17.44140625" style="29" customWidth="1"/>
    <col min="8459" max="8459" width="16" style="29" customWidth="1"/>
    <col min="8460" max="8704" width="9.109375" style="29"/>
    <col min="8705" max="8705" width="6.33203125" style="29" customWidth="1"/>
    <col min="8706" max="8706" width="35.6640625" style="29" customWidth="1"/>
    <col min="8707" max="8707" width="35" style="29" customWidth="1"/>
    <col min="8708" max="8708" width="13.6640625" style="29" customWidth="1"/>
    <col min="8709" max="8709" width="15.109375" style="29" customWidth="1"/>
    <col min="8710" max="8710" width="13.5546875" style="29" customWidth="1"/>
    <col min="8711" max="8711" width="15.5546875" style="29" customWidth="1"/>
    <col min="8712" max="8712" width="17.6640625" style="29" customWidth="1"/>
    <col min="8713" max="8713" width="9.88671875" style="29" customWidth="1"/>
    <col min="8714" max="8714" width="17.44140625" style="29" customWidth="1"/>
    <col min="8715" max="8715" width="16" style="29" customWidth="1"/>
    <col min="8716" max="8960" width="9.109375" style="29"/>
    <col min="8961" max="8961" width="6.33203125" style="29" customWidth="1"/>
    <col min="8962" max="8962" width="35.6640625" style="29" customWidth="1"/>
    <col min="8963" max="8963" width="35" style="29" customWidth="1"/>
    <col min="8964" max="8964" width="13.6640625" style="29" customWidth="1"/>
    <col min="8965" max="8965" width="15.109375" style="29" customWidth="1"/>
    <col min="8966" max="8966" width="13.5546875" style="29" customWidth="1"/>
    <col min="8967" max="8967" width="15.5546875" style="29" customWidth="1"/>
    <col min="8968" max="8968" width="17.6640625" style="29" customWidth="1"/>
    <col min="8969" max="8969" width="9.88671875" style="29" customWidth="1"/>
    <col min="8970" max="8970" width="17.44140625" style="29" customWidth="1"/>
    <col min="8971" max="8971" width="16" style="29" customWidth="1"/>
    <col min="8972" max="9216" width="9.109375" style="29"/>
    <col min="9217" max="9217" width="6.33203125" style="29" customWidth="1"/>
    <col min="9218" max="9218" width="35.6640625" style="29" customWidth="1"/>
    <col min="9219" max="9219" width="35" style="29" customWidth="1"/>
    <col min="9220" max="9220" width="13.6640625" style="29" customWidth="1"/>
    <col min="9221" max="9221" width="15.109375" style="29" customWidth="1"/>
    <col min="9222" max="9222" width="13.5546875" style="29" customWidth="1"/>
    <col min="9223" max="9223" width="15.5546875" style="29" customWidth="1"/>
    <col min="9224" max="9224" width="17.6640625" style="29" customWidth="1"/>
    <col min="9225" max="9225" width="9.88671875" style="29" customWidth="1"/>
    <col min="9226" max="9226" width="17.44140625" style="29" customWidth="1"/>
    <col min="9227" max="9227" width="16" style="29" customWidth="1"/>
    <col min="9228" max="9472" width="9.109375" style="29"/>
    <col min="9473" max="9473" width="6.33203125" style="29" customWidth="1"/>
    <col min="9474" max="9474" width="35.6640625" style="29" customWidth="1"/>
    <col min="9475" max="9475" width="35" style="29" customWidth="1"/>
    <col min="9476" max="9476" width="13.6640625" style="29" customWidth="1"/>
    <col min="9477" max="9477" width="15.109375" style="29" customWidth="1"/>
    <col min="9478" max="9478" width="13.5546875" style="29" customWidth="1"/>
    <col min="9479" max="9479" width="15.5546875" style="29" customWidth="1"/>
    <col min="9480" max="9480" width="17.6640625" style="29" customWidth="1"/>
    <col min="9481" max="9481" width="9.88671875" style="29" customWidth="1"/>
    <col min="9482" max="9482" width="17.44140625" style="29" customWidth="1"/>
    <col min="9483" max="9483" width="16" style="29" customWidth="1"/>
    <col min="9484" max="9728" width="9.109375" style="29"/>
    <col min="9729" max="9729" width="6.33203125" style="29" customWidth="1"/>
    <col min="9730" max="9730" width="35.6640625" style="29" customWidth="1"/>
    <col min="9731" max="9731" width="35" style="29" customWidth="1"/>
    <col min="9732" max="9732" width="13.6640625" style="29" customWidth="1"/>
    <col min="9733" max="9733" width="15.109375" style="29" customWidth="1"/>
    <col min="9734" max="9734" width="13.5546875" style="29" customWidth="1"/>
    <col min="9735" max="9735" width="15.5546875" style="29" customWidth="1"/>
    <col min="9736" max="9736" width="17.6640625" style="29" customWidth="1"/>
    <col min="9737" max="9737" width="9.88671875" style="29" customWidth="1"/>
    <col min="9738" max="9738" width="17.44140625" style="29" customWidth="1"/>
    <col min="9739" max="9739" width="16" style="29" customWidth="1"/>
    <col min="9740" max="9984" width="9.109375" style="29"/>
    <col min="9985" max="9985" width="6.33203125" style="29" customWidth="1"/>
    <col min="9986" max="9986" width="35.6640625" style="29" customWidth="1"/>
    <col min="9987" max="9987" width="35" style="29" customWidth="1"/>
    <col min="9988" max="9988" width="13.6640625" style="29" customWidth="1"/>
    <col min="9989" max="9989" width="15.109375" style="29" customWidth="1"/>
    <col min="9990" max="9990" width="13.5546875" style="29" customWidth="1"/>
    <col min="9991" max="9991" width="15.5546875" style="29" customWidth="1"/>
    <col min="9992" max="9992" width="17.6640625" style="29" customWidth="1"/>
    <col min="9993" max="9993" width="9.88671875" style="29" customWidth="1"/>
    <col min="9994" max="9994" width="17.44140625" style="29" customWidth="1"/>
    <col min="9995" max="9995" width="16" style="29" customWidth="1"/>
    <col min="9996" max="10240" width="9.109375" style="29"/>
    <col min="10241" max="10241" width="6.33203125" style="29" customWidth="1"/>
    <col min="10242" max="10242" width="35.6640625" style="29" customWidth="1"/>
    <col min="10243" max="10243" width="35" style="29" customWidth="1"/>
    <col min="10244" max="10244" width="13.6640625" style="29" customWidth="1"/>
    <col min="10245" max="10245" width="15.109375" style="29" customWidth="1"/>
    <col min="10246" max="10246" width="13.5546875" style="29" customWidth="1"/>
    <col min="10247" max="10247" width="15.5546875" style="29" customWidth="1"/>
    <col min="10248" max="10248" width="17.6640625" style="29" customWidth="1"/>
    <col min="10249" max="10249" width="9.88671875" style="29" customWidth="1"/>
    <col min="10250" max="10250" width="17.44140625" style="29" customWidth="1"/>
    <col min="10251" max="10251" width="16" style="29" customWidth="1"/>
    <col min="10252" max="10496" width="9.109375" style="29"/>
    <col min="10497" max="10497" width="6.33203125" style="29" customWidth="1"/>
    <col min="10498" max="10498" width="35.6640625" style="29" customWidth="1"/>
    <col min="10499" max="10499" width="35" style="29" customWidth="1"/>
    <col min="10500" max="10500" width="13.6640625" style="29" customWidth="1"/>
    <col min="10501" max="10501" width="15.109375" style="29" customWidth="1"/>
    <col min="10502" max="10502" width="13.5546875" style="29" customWidth="1"/>
    <col min="10503" max="10503" width="15.5546875" style="29" customWidth="1"/>
    <col min="10504" max="10504" width="17.6640625" style="29" customWidth="1"/>
    <col min="10505" max="10505" width="9.88671875" style="29" customWidth="1"/>
    <col min="10506" max="10506" width="17.44140625" style="29" customWidth="1"/>
    <col min="10507" max="10507" width="16" style="29" customWidth="1"/>
    <col min="10508" max="10752" width="9.109375" style="29"/>
    <col min="10753" max="10753" width="6.33203125" style="29" customWidth="1"/>
    <col min="10754" max="10754" width="35.6640625" style="29" customWidth="1"/>
    <col min="10755" max="10755" width="35" style="29" customWidth="1"/>
    <col min="10756" max="10756" width="13.6640625" style="29" customWidth="1"/>
    <col min="10757" max="10757" width="15.109375" style="29" customWidth="1"/>
    <col min="10758" max="10758" width="13.5546875" style="29" customWidth="1"/>
    <col min="10759" max="10759" width="15.5546875" style="29" customWidth="1"/>
    <col min="10760" max="10760" width="17.6640625" style="29" customWidth="1"/>
    <col min="10761" max="10761" width="9.88671875" style="29" customWidth="1"/>
    <col min="10762" max="10762" width="17.44140625" style="29" customWidth="1"/>
    <col min="10763" max="10763" width="16" style="29" customWidth="1"/>
    <col min="10764" max="11008" width="9.109375" style="29"/>
    <col min="11009" max="11009" width="6.33203125" style="29" customWidth="1"/>
    <col min="11010" max="11010" width="35.6640625" style="29" customWidth="1"/>
    <col min="11011" max="11011" width="35" style="29" customWidth="1"/>
    <col min="11012" max="11012" width="13.6640625" style="29" customWidth="1"/>
    <col min="11013" max="11013" width="15.109375" style="29" customWidth="1"/>
    <col min="11014" max="11014" width="13.5546875" style="29" customWidth="1"/>
    <col min="11015" max="11015" width="15.5546875" style="29" customWidth="1"/>
    <col min="11016" max="11016" width="17.6640625" style="29" customWidth="1"/>
    <col min="11017" max="11017" width="9.88671875" style="29" customWidth="1"/>
    <col min="11018" max="11018" width="17.44140625" style="29" customWidth="1"/>
    <col min="11019" max="11019" width="16" style="29" customWidth="1"/>
    <col min="11020" max="11264" width="9.109375" style="29"/>
    <col min="11265" max="11265" width="6.33203125" style="29" customWidth="1"/>
    <col min="11266" max="11266" width="35.6640625" style="29" customWidth="1"/>
    <col min="11267" max="11267" width="35" style="29" customWidth="1"/>
    <col min="11268" max="11268" width="13.6640625" style="29" customWidth="1"/>
    <col min="11269" max="11269" width="15.109375" style="29" customWidth="1"/>
    <col min="11270" max="11270" width="13.5546875" style="29" customWidth="1"/>
    <col min="11271" max="11271" width="15.5546875" style="29" customWidth="1"/>
    <col min="11272" max="11272" width="17.6640625" style="29" customWidth="1"/>
    <col min="11273" max="11273" width="9.88671875" style="29" customWidth="1"/>
    <col min="11274" max="11274" width="17.44140625" style="29" customWidth="1"/>
    <col min="11275" max="11275" width="16" style="29" customWidth="1"/>
    <col min="11276" max="11520" width="9.109375" style="29"/>
    <col min="11521" max="11521" width="6.33203125" style="29" customWidth="1"/>
    <col min="11522" max="11522" width="35.6640625" style="29" customWidth="1"/>
    <col min="11523" max="11523" width="35" style="29" customWidth="1"/>
    <col min="11524" max="11524" width="13.6640625" style="29" customWidth="1"/>
    <col min="11525" max="11525" width="15.109375" style="29" customWidth="1"/>
    <col min="11526" max="11526" width="13.5546875" style="29" customWidth="1"/>
    <col min="11527" max="11527" width="15.5546875" style="29" customWidth="1"/>
    <col min="11528" max="11528" width="17.6640625" style="29" customWidth="1"/>
    <col min="11529" max="11529" width="9.88671875" style="29" customWidth="1"/>
    <col min="11530" max="11530" width="17.44140625" style="29" customWidth="1"/>
    <col min="11531" max="11531" width="16" style="29" customWidth="1"/>
    <col min="11532" max="11776" width="9.109375" style="29"/>
    <col min="11777" max="11777" width="6.33203125" style="29" customWidth="1"/>
    <col min="11778" max="11778" width="35.6640625" style="29" customWidth="1"/>
    <col min="11779" max="11779" width="35" style="29" customWidth="1"/>
    <col min="11780" max="11780" width="13.6640625" style="29" customWidth="1"/>
    <col min="11781" max="11781" width="15.109375" style="29" customWidth="1"/>
    <col min="11782" max="11782" width="13.5546875" style="29" customWidth="1"/>
    <col min="11783" max="11783" width="15.5546875" style="29" customWidth="1"/>
    <col min="11784" max="11784" width="17.6640625" style="29" customWidth="1"/>
    <col min="11785" max="11785" width="9.88671875" style="29" customWidth="1"/>
    <col min="11786" max="11786" width="17.44140625" style="29" customWidth="1"/>
    <col min="11787" max="11787" width="16" style="29" customWidth="1"/>
    <col min="11788" max="12032" width="9.109375" style="29"/>
    <col min="12033" max="12033" width="6.33203125" style="29" customWidth="1"/>
    <col min="12034" max="12034" width="35.6640625" style="29" customWidth="1"/>
    <col min="12035" max="12035" width="35" style="29" customWidth="1"/>
    <col min="12036" max="12036" width="13.6640625" style="29" customWidth="1"/>
    <col min="12037" max="12037" width="15.109375" style="29" customWidth="1"/>
    <col min="12038" max="12038" width="13.5546875" style="29" customWidth="1"/>
    <col min="12039" max="12039" width="15.5546875" style="29" customWidth="1"/>
    <col min="12040" max="12040" width="17.6640625" style="29" customWidth="1"/>
    <col min="12041" max="12041" width="9.88671875" style="29" customWidth="1"/>
    <col min="12042" max="12042" width="17.44140625" style="29" customWidth="1"/>
    <col min="12043" max="12043" width="16" style="29" customWidth="1"/>
    <col min="12044" max="12288" width="9.109375" style="29"/>
    <col min="12289" max="12289" width="6.33203125" style="29" customWidth="1"/>
    <col min="12290" max="12290" width="35.6640625" style="29" customWidth="1"/>
    <col min="12291" max="12291" width="35" style="29" customWidth="1"/>
    <col min="12292" max="12292" width="13.6640625" style="29" customWidth="1"/>
    <col min="12293" max="12293" width="15.109375" style="29" customWidth="1"/>
    <col min="12294" max="12294" width="13.5546875" style="29" customWidth="1"/>
    <col min="12295" max="12295" width="15.5546875" style="29" customWidth="1"/>
    <col min="12296" max="12296" width="17.6640625" style="29" customWidth="1"/>
    <col min="12297" max="12297" width="9.88671875" style="29" customWidth="1"/>
    <col min="12298" max="12298" width="17.44140625" style="29" customWidth="1"/>
    <col min="12299" max="12299" width="16" style="29" customWidth="1"/>
    <col min="12300" max="12544" width="9.109375" style="29"/>
    <col min="12545" max="12545" width="6.33203125" style="29" customWidth="1"/>
    <col min="12546" max="12546" width="35.6640625" style="29" customWidth="1"/>
    <col min="12547" max="12547" width="35" style="29" customWidth="1"/>
    <col min="12548" max="12548" width="13.6640625" style="29" customWidth="1"/>
    <col min="12549" max="12549" width="15.109375" style="29" customWidth="1"/>
    <col min="12550" max="12550" width="13.5546875" style="29" customWidth="1"/>
    <col min="12551" max="12551" width="15.5546875" style="29" customWidth="1"/>
    <col min="12552" max="12552" width="17.6640625" style="29" customWidth="1"/>
    <col min="12553" max="12553" width="9.88671875" style="29" customWidth="1"/>
    <col min="12554" max="12554" width="17.44140625" style="29" customWidth="1"/>
    <col min="12555" max="12555" width="16" style="29" customWidth="1"/>
    <col min="12556" max="12800" width="9.109375" style="29"/>
    <col min="12801" max="12801" width="6.33203125" style="29" customWidth="1"/>
    <col min="12802" max="12802" width="35.6640625" style="29" customWidth="1"/>
    <col min="12803" max="12803" width="35" style="29" customWidth="1"/>
    <col min="12804" max="12804" width="13.6640625" style="29" customWidth="1"/>
    <col min="12805" max="12805" width="15.109375" style="29" customWidth="1"/>
    <col min="12806" max="12806" width="13.5546875" style="29" customWidth="1"/>
    <col min="12807" max="12807" width="15.5546875" style="29" customWidth="1"/>
    <col min="12808" max="12808" width="17.6640625" style="29" customWidth="1"/>
    <col min="12809" max="12809" width="9.88671875" style="29" customWidth="1"/>
    <col min="12810" max="12810" width="17.44140625" style="29" customWidth="1"/>
    <col min="12811" max="12811" width="16" style="29" customWidth="1"/>
    <col min="12812" max="13056" width="9.109375" style="29"/>
    <col min="13057" max="13057" width="6.33203125" style="29" customWidth="1"/>
    <col min="13058" max="13058" width="35.6640625" style="29" customWidth="1"/>
    <col min="13059" max="13059" width="35" style="29" customWidth="1"/>
    <col min="13060" max="13060" width="13.6640625" style="29" customWidth="1"/>
    <col min="13061" max="13061" width="15.109375" style="29" customWidth="1"/>
    <col min="13062" max="13062" width="13.5546875" style="29" customWidth="1"/>
    <col min="13063" max="13063" width="15.5546875" style="29" customWidth="1"/>
    <col min="13064" max="13064" width="17.6640625" style="29" customWidth="1"/>
    <col min="13065" max="13065" width="9.88671875" style="29" customWidth="1"/>
    <col min="13066" max="13066" width="17.44140625" style="29" customWidth="1"/>
    <col min="13067" max="13067" width="16" style="29" customWidth="1"/>
    <col min="13068" max="13312" width="9.109375" style="29"/>
    <col min="13313" max="13313" width="6.33203125" style="29" customWidth="1"/>
    <col min="13314" max="13314" width="35.6640625" style="29" customWidth="1"/>
    <col min="13315" max="13315" width="35" style="29" customWidth="1"/>
    <col min="13316" max="13316" width="13.6640625" style="29" customWidth="1"/>
    <col min="13317" max="13317" width="15.109375" style="29" customWidth="1"/>
    <col min="13318" max="13318" width="13.5546875" style="29" customWidth="1"/>
    <col min="13319" max="13319" width="15.5546875" style="29" customWidth="1"/>
    <col min="13320" max="13320" width="17.6640625" style="29" customWidth="1"/>
    <col min="13321" max="13321" width="9.88671875" style="29" customWidth="1"/>
    <col min="13322" max="13322" width="17.44140625" style="29" customWidth="1"/>
    <col min="13323" max="13323" width="16" style="29" customWidth="1"/>
    <col min="13324" max="13568" width="9.109375" style="29"/>
    <col min="13569" max="13569" width="6.33203125" style="29" customWidth="1"/>
    <col min="13570" max="13570" width="35.6640625" style="29" customWidth="1"/>
    <col min="13571" max="13571" width="35" style="29" customWidth="1"/>
    <col min="13572" max="13572" width="13.6640625" style="29" customWidth="1"/>
    <col min="13573" max="13573" width="15.109375" style="29" customWidth="1"/>
    <col min="13574" max="13574" width="13.5546875" style="29" customWidth="1"/>
    <col min="13575" max="13575" width="15.5546875" style="29" customWidth="1"/>
    <col min="13576" max="13576" width="17.6640625" style="29" customWidth="1"/>
    <col min="13577" max="13577" width="9.88671875" style="29" customWidth="1"/>
    <col min="13578" max="13578" width="17.44140625" style="29" customWidth="1"/>
    <col min="13579" max="13579" width="16" style="29" customWidth="1"/>
    <col min="13580" max="13824" width="9.109375" style="29"/>
    <col min="13825" max="13825" width="6.33203125" style="29" customWidth="1"/>
    <col min="13826" max="13826" width="35.6640625" style="29" customWidth="1"/>
    <col min="13827" max="13827" width="35" style="29" customWidth="1"/>
    <col min="13828" max="13828" width="13.6640625" style="29" customWidth="1"/>
    <col min="13829" max="13829" width="15.109375" style="29" customWidth="1"/>
    <col min="13830" max="13830" width="13.5546875" style="29" customWidth="1"/>
    <col min="13831" max="13831" width="15.5546875" style="29" customWidth="1"/>
    <col min="13832" max="13832" width="17.6640625" style="29" customWidth="1"/>
    <col min="13833" max="13833" width="9.88671875" style="29" customWidth="1"/>
    <col min="13834" max="13834" width="17.44140625" style="29" customWidth="1"/>
    <col min="13835" max="13835" width="16" style="29" customWidth="1"/>
    <col min="13836" max="14080" width="9.109375" style="29"/>
    <col min="14081" max="14081" width="6.33203125" style="29" customWidth="1"/>
    <col min="14082" max="14082" width="35.6640625" style="29" customWidth="1"/>
    <col min="14083" max="14083" width="35" style="29" customWidth="1"/>
    <col min="14084" max="14084" width="13.6640625" style="29" customWidth="1"/>
    <col min="14085" max="14085" width="15.109375" style="29" customWidth="1"/>
    <col min="14086" max="14086" width="13.5546875" style="29" customWidth="1"/>
    <col min="14087" max="14087" width="15.5546875" style="29" customWidth="1"/>
    <col min="14088" max="14088" width="17.6640625" style="29" customWidth="1"/>
    <col min="14089" max="14089" width="9.88671875" style="29" customWidth="1"/>
    <col min="14090" max="14090" width="17.44140625" style="29" customWidth="1"/>
    <col min="14091" max="14091" width="16" style="29" customWidth="1"/>
    <col min="14092" max="14336" width="9.109375" style="29"/>
    <col min="14337" max="14337" width="6.33203125" style="29" customWidth="1"/>
    <col min="14338" max="14338" width="35.6640625" style="29" customWidth="1"/>
    <col min="14339" max="14339" width="35" style="29" customWidth="1"/>
    <col min="14340" max="14340" width="13.6640625" style="29" customWidth="1"/>
    <col min="14341" max="14341" width="15.109375" style="29" customWidth="1"/>
    <col min="14342" max="14342" width="13.5546875" style="29" customWidth="1"/>
    <col min="14343" max="14343" width="15.5546875" style="29" customWidth="1"/>
    <col min="14344" max="14344" width="17.6640625" style="29" customWidth="1"/>
    <col min="14345" max="14345" width="9.88671875" style="29" customWidth="1"/>
    <col min="14346" max="14346" width="17.44140625" style="29" customWidth="1"/>
    <col min="14347" max="14347" width="16" style="29" customWidth="1"/>
    <col min="14348" max="14592" width="9.109375" style="29"/>
    <col min="14593" max="14593" width="6.33203125" style="29" customWidth="1"/>
    <col min="14594" max="14594" width="35.6640625" style="29" customWidth="1"/>
    <col min="14595" max="14595" width="35" style="29" customWidth="1"/>
    <col min="14596" max="14596" width="13.6640625" style="29" customWidth="1"/>
    <col min="14597" max="14597" width="15.109375" style="29" customWidth="1"/>
    <col min="14598" max="14598" width="13.5546875" style="29" customWidth="1"/>
    <col min="14599" max="14599" width="15.5546875" style="29" customWidth="1"/>
    <col min="14600" max="14600" width="17.6640625" style="29" customWidth="1"/>
    <col min="14601" max="14601" width="9.88671875" style="29" customWidth="1"/>
    <col min="14602" max="14602" width="17.44140625" style="29" customWidth="1"/>
    <col min="14603" max="14603" width="16" style="29" customWidth="1"/>
    <col min="14604" max="14848" width="9.109375" style="29"/>
    <col min="14849" max="14849" width="6.33203125" style="29" customWidth="1"/>
    <col min="14850" max="14850" width="35.6640625" style="29" customWidth="1"/>
    <col min="14851" max="14851" width="35" style="29" customWidth="1"/>
    <col min="14852" max="14852" width="13.6640625" style="29" customWidth="1"/>
    <col min="14853" max="14853" width="15.109375" style="29" customWidth="1"/>
    <col min="14854" max="14854" width="13.5546875" style="29" customWidth="1"/>
    <col min="14855" max="14855" width="15.5546875" style="29" customWidth="1"/>
    <col min="14856" max="14856" width="17.6640625" style="29" customWidth="1"/>
    <col min="14857" max="14857" width="9.88671875" style="29" customWidth="1"/>
    <col min="14858" max="14858" width="17.44140625" style="29" customWidth="1"/>
    <col min="14859" max="14859" width="16" style="29" customWidth="1"/>
    <col min="14860" max="15104" width="9.109375" style="29"/>
    <col min="15105" max="15105" width="6.33203125" style="29" customWidth="1"/>
    <col min="15106" max="15106" width="35.6640625" style="29" customWidth="1"/>
    <col min="15107" max="15107" width="35" style="29" customWidth="1"/>
    <col min="15108" max="15108" width="13.6640625" style="29" customWidth="1"/>
    <col min="15109" max="15109" width="15.109375" style="29" customWidth="1"/>
    <col min="15110" max="15110" width="13.5546875" style="29" customWidth="1"/>
    <col min="15111" max="15111" width="15.5546875" style="29" customWidth="1"/>
    <col min="15112" max="15112" width="17.6640625" style="29" customWidth="1"/>
    <col min="15113" max="15113" width="9.88671875" style="29" customWidth="1"/>
    <col min="15114" max="15114" width="17.44140625" style="29" customWidth="1"/>
    <col min="15115" max="15115" width="16" style="29" customWidth="1"/>
    <col min="15116" max="15360" width="9.109375" style="29"/>
    <col min="15361" max="15361" width="6.33203125" style="29" customWidth="1"/>
    <col min="15362" max="15362" width="35.6640625" style="29" customWidth="1"/>
    <col min="15363" max="15363" width="35" style="29" customWidth="1"/>
    <col min="15364" max="15364" width="13.6640625" style="29" customWidth="1"/>
    <col min="15365" max="15365" width="15.109375" style="29" customWidth="1"/>
    <col min="15366" max="15366" width="13.5546875" style="29" customWidth="1"/>
    <col min="15367" max="15367" width="15.5546875" style="29" customWidth="1"/>
    <col min="15368" max="15368" width="17.6640625" style="29" customWidth="1"/>
    <col min="15369" max="15369" width="9.88671875" style="29" customWidth="1"/>
    <col min="15370" max="15370" width="17.44140625" style="29" customWidth="1"/>
    <col min="15371" max="15371" width="16" style="29" customWidth="1"/>
    <col min="15372" max="15616" width="9.109375" style="29"/>
    <col min="15617" max="15617" width="6.33203125" style="29" customWidth="1"/>
    <col min="15618" max="15618" width="35.6640625" style="29" customWidth="1"/>
    <col min="15619" max="15619" width="35" style="29" customWidth="1"/>
    <col min="15620" max="15620" width="13.6640625" style="29" customWidth="1"/>
    <col min="15621" max="15621" width="15.109375" style="29" customWidth="1"/>
    <col min="15622" max="15622" width="13.5546875" style="29" customWidth="1"/>
    <col min="15623" max="15623" width="15.5546875" style="29" customWidth="1"/>
    <col min="15624" max="15624" width="17.6640625" style="29" customWidth="1"/>
    <col min="15625" max="15625" width="9.88671875" style="29" customWidth="1"/>
    <col min="15626" max="15626" width="17.44140625" style="29" customWidth="1"/>
    <col min="15627" max="15627" width="16" style="29" customWidth="1"/>
    <col min="15628" max="15872" width="9.109375" style="29"/>
    <col min="15873" max="15873" width="6.33203125" style="29" customWidth="1"/>
    <col min="15874" max="15874" width="35.6640625" style="29" customWidth="1"/>
    <col min="15875" max="15875" width="35" style="29" customWidth="1"/>
    <col min="15876" max="15876" width="13.6640625" style="29" customWidth="1"/>
    <col min="15877" max="15877" width="15.109375" style="29" customWidth="1"/>
    <col min="15878" max="15878" width="13.5546875" style="29" customWidth="1"/>
    <col min="15879" max="15879" width="15.5546875" style="29" customWidth="1"/>
    <col min="15880" max="15880" width="17.6640625" style="29" customWidth="1"/>
    <col min="15881" max="15881" width="9.88671875" style="29" customWidth="1"/>
    <col min="15882" max="15882" width="17.44140625" style="29" customWidth="1"/>
    <col min="15883" max="15883" width="16" style="29" customWidth="1"/>
    <col min="15884" max="16128" width="9.109375" style="29"/>
    <col min="16129" max="16129" width="6.33203125" style="29" customWidth="1"/>
    <col min="16130" max="16130" width="35.6640625" style="29" customWidth="1"/>
    <col min="16131" max="16131" width="35" style="29" customWidth="1"/>
    <col min="16132" max="16132" width="13.6640625" style="29" customWidth="1"/>
    <col min="16133" max="16133" width="15.109375" style="29" customWidth="1"/>
    <col min="16134" max="16134" width="13.5546875" style="29" customWidth="1"/>
    <col min="16135" max="16135" width="15.5546875" style="29" customWidth="1"/>
    <col min="16136" max="16136" width="17.6640625" style="29" customWidth="1"/>
    <col min="16137" max="16137" width="9.88671875" style="29" customWidth="1"/>
    <col min="16138" max="16138" width="17.44140625" style="29" customWidth="1"/>
    <col min="16139" max="16139" width="16" style="29" customWidth="1"/>
    <col min="16140" max="16384" width="9.109375" style="29"/>
  </cols>
  <sheetData>
    <row r="1" spans="1:45" s="31" customFormat="1" ht="35.25" customHeight="1" x14ac:dyDescent="0.2">
      <c r="A1" s="114"/>
      <c r="B1" s="115" t="s">
        <v>67</v>
      </c>
      <c r="C1" s="261" t="str">
        <f>'In te vullen voorblad'!B12</f>
        <v>……………………………………</v>
      </c>
      <c r="D1" s="261"/>
      <c r="E1" s="261"/>
      <c r="F1" s="116"/>
      <c r="G1" s="117"/>
      <c r="H1" s="118" t="s">
        <v>68</v>
      </c>
      <c r="I1" s="119" t="s">
        <v>69</v>
      </c>
      <c r="J1" s="119" t="s">
        <v>121</v>
      </c>
      <c r="K1" s="120" t="s">
        <v>69</v>
      </c>
      <c r="L1" s="44"/>
      <c r="M1" s="59"/>
      <c r="N1" s="44"/>
      <c r="O1" s="44"/>
      <c r="P1" s="44"/>
      <c r="Q1" s="44"/>
      <c r="R1" s="44"/>
      <c r="S1" s="45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5" s="31" customFormat="1" ht="24.75" customHeight="1" x14ac:dyDescent="0.2">
      <c r="A2" s="121"/>
      <c r="B2" s="122" t="s">
        <v>70</v>
      </c>
      <c r="C2" s="123" t="str">
        <f>'In te vullen voorblad'!B18</f>
        <v>……………………………………</v>
      </c>
      <c r="D2" s="124" t="s">
        <v>98</v>
      </c>
      <c r="E2" s="125"/>
      <c r="F2" s="126">
        <f>G50</f>
        <v>0</v>
      </c>
      <c r="G2" s="127"/>
      <c r="H2" s="128" t="s">
        <v>71</v>
      </c>
      <c r="I2" s="129">
        <f>SUMIF(H:H,"Investeringen",G:G)</f>
        <v>0</v>
      </c>
      <c r="J2" s="130" t="str">
        <f>'In te vullen voorblad'!B18</f>
        <v>……………………………………</v>
      </c>
      <c r="K2" s="131">
        <f t="shared" ref="K2:K7" si="0">SUMIF(I:I,J2,G:G)</f>
        <v>0</v>
      </c>
      <c r="L2" s="44"/>
      <c r="M2" s="45"/>
      <c r="N2" s="45"/>
      <c r="O2" s="45"/>
      <c r="P2" s="45"/>
      <c r="Q2" s="45"/>
      <c r="R2" s="45"/>
      <c r="S2" s="45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5" s="31" customFormat="1" ht="18.75" customHeight="1" x14ac:dyDescent="0.2">
      <c r="A3" s="121"/>
      <c r="B3" s="122" t="s">
        <v>96</v>
      </c>
      <c r="C3" s="132">
        <f>'In te vullen voorblad'!B14</f>
        <v>0</v>
      </c>
      <c r="D3" s="124" t="s">
        <v>97</v>
      </c>
      <c r="E3" s="125"/>
      <c r="F3" s="126">
        <f>K50</f>
        <v>0</v>
      </c>
      <c r="G3" s="133"/>
      <c r="H3" s="128" t="s">
        <v>72</v>
      </c>
      <c r="I3" s="129">
        <f>SUMIF(H:H,"Personeelskost",G:G)</f>
        <v>0</v>
      </c>
      <c r="J3" s="130" t="str">
        <f>'In te vullen voorblad'!B27</f>
        <v>……………………………………</v>
      </c>
      <c r="K3" s="131">
        <f t="shared" si="0"/>
        <v>0</v>
      </c>
      <c r="L3" s="44"/>
      <c r="M3" s="45"/>
      <c r="N3" s="45"/>
      <c r="O3" s="45"/>
      <c r="P3" s="45"/>
      <c r="Q3" s="45"/>
      <c r="R3" s="45"/>
      <c r="S3" s="45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5" s="31" customFormat="1" ht="16.5" customHeight="1" x14ac:dyDescent="0.2">
      <c r="A4" s="121"/>
      <c r="B4" s="122" t="s">
        <v>73</v>
      </c>
      <c r="C4" s="132" t="str">
        <f>'In te vullen voorblad'!B13</f>
        <v>OVL17/………………</v>
      </c>
      <c r="D4" s="134"/>
      <c r="E4" s="125"/>
      <c r="F4" s="135"/>
      <c r="G4" s="136"/>
      <c r="H4" s="128" t="s">
        <v>74</v>
      </c>
      <c r="I4" s="129">
        <f>SUMIF(H:H,"Werkingskost",G:G)</f>
        <v>0</v>
      </c>
      <c r="J4" s="130" t="str">
        <f>'In te vullen voorblad'!B28</f>
        <v>……………………………………</v>
      </c>
      <c r="K4" s="131">
        <f t="shared" si="0"/>
        <v>0</v>
      </c>
      <c r="L4" s="44"/>
      <c r="M4" s="45"/>
      <c r="N4" s="45"/>
      <c r="O4" s="45"/>
      <c r="P4" s="45"/>
      <c r="Q4" s="45"/>
      <c r="R4" s="45"/>
      <c r="S4" s="45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5" s="31" customFormat="1" ht="17.25" customHeight="1" x14ac:dyDescent="0.2">
      <c r="A5" s="121"/>
      <c r="B5" s="122"/>
      <c r="C5" s="137"/>
      <c r="D5" s="134"/>
      <c r="E5" s="125"/>
      <c r="F5" s="135"/>
      <c r="G5" s="136"/>
      <c r="H5" s="128" t="s">
        <v>75</v>
      </c>
      <c r="I5" s="129">
        <f>SUMIF(H:H,"Overheadkost",G:G)</f>
        <v>0</v>
      </c>
      <c r="J5" s="130" t="str">
        <f>'In te vullen voorblad'!B29</f>
        <v>……………………………………</v>
      </c>
      <c r="K5" s="131">
        <f t="shared" si="0"/>
        <v>0</v>
      </c>
      <c r="L5" s="44"/>
      <c r="M5" s="45"/>
      <c r="N5" s="45"/>
      <c r="O5" s="45"/>
      <c r="P5" s="45"/>
      <c r="Q5" s="45"/>
      <c r="R5" s="45"/>
      <c r="S5" s="45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5" s="31" customFormat="1" ht="12.75" customHeight="1" x14ac:dyDescent="0.2">
      <c r="A6" s="121"/>
      <c r="B6" s="134"/>
      <c r="C6" s="137"/>
      <c r="D6" s="134"/>
      <c r="E6" s="125"/>
      <c r="F6" s="135"/>
      <c r="G6" s="136"/>
      <c r="H6" s="128" t="s">
        <v>76</v>
      </c>
      <c r="I6" s="129">
        <f>SUMIF(H:H,"Externe prestaties",G:G)</f>
        <v>0</v>
      </c>
      <c r="J6" s="130" t="str">
        <f>'In te vullen voorblad'!B30</f>
        <v>……………………………………</v>
      </c>
      <c r="K6" s="131">
        <f t="shared" si="0"/>
        <v>0</v>
      </c>
      <c r="L6" s="44"/>
      <c r="M6" s="45"/>
      <c r="N6" s="45"/>
      <c r="O6" s="45"/>
      <c r="P6" s="45"/>
      <c r="Q6" s="45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5" s="31" customFormat="1" ht="12.75" customHeight="1" x14ac:dyDescent="0.3">
      <c r="A7" s="121"/>
      <c r="B7" s="136"/>
      <c r="C7" s="138" t="s">
        <v>177</v>
      </c>
      <c r="D7" s="139"/>
      <c r="E7" s="139"/>
      <c r="F7" s="139"/>
      <c r="G7" s="139"/>
      <c r="H7" s="128" t="s">
        <v>77</v>
      </c>
      <c r="I7" s="129">
        <f>SUMIF(H:H,"Bijdrage in natura",G:G)</f>
        <v>0</v>
      </c>
      <c r="J7" s="130" t="str">
        <f>'In te vullen voorblad'!B31</f>
        <v>……………………………………</v>
      </c>
      <c r="K7" s="131">
        <f t="shared" si="0"/>
        <v>0</v>
      </c>
      <c r="L7" s="44"/>
      <c r="M7" s="45"/>
      <c r="N7" s="45"/>
      <c r="O7" s="45"/>
      <c r="P7" s="45"/>
      <c r="Q7" s="45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5" s="31" customFormat="1" ht="12.75" customHeight="1" x14ac:dyDescent="0.2">
      <c r="A8" s="121"/>
      <c r="B8" s="136"/>
      <c r="C8" s="125"/>
      <c r="D8" s="139"/>
      <c r="E8" s="139"/>
      <c r="F8" s="139"/>
      <c r="G8" s="139"/>
      <c r="H8" s="128" t="s">
        <v>78</v>
      </c>
      <c r="I8" s="129">
        <f>SUMIF(H:H,"Inkomsten",G:G)</f>
        <v>0</v>
      </c>
      <c r="J8" s="130"/>
      <c r="K8" s="140"/>
      <c r="L8" s="44"/>
      <c r="M8" s="45"/>
      <c r="N8" s="45"/>
      <c r="O8" s="45"/>
      <c r="P8" s="45"/>
      <c r="Q8" s="45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5" s="31" customFormat="1" ht="13.5" customHeight="1" thickBot="1" x14ac:dyDescent="0.25">
      <c r="A9" s="141"/>
      <c r="B9" s="142"/>
      <c r="C9" s="143"/>
      <c r="D9" s="144"/>
      <c r="E9" s="145"/>
      <c r="F9" s="146"/>
      <c r="G9" s="146"/>
      <c r="H9" s="147" t="s">
        <v>79</v>
      </c>
      <c r="I9" s="148" t="str">
        <f>IF(I2+I3+I4+I5+I6+I7+I8=F2,"OK","STOP")</f>
        <v>OK</v>
      </c>
      <c r="J9" s="149"/>
      <c r="K9" s="150"/>
      <c r="L9" s="45"/>
      <c r="M9" s="45"/>
      <c r="N9" s="45"/>
      <c r="O9" s="45"/>
      <c r="P9" s="45"/>
      <c r="Q9" s="45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5" s="31" customFormat="1" ht="18" customHeight="1" thickBot="1" x14ac:dyDescent="0.25">
      <c r="A10" s="151"/>
      <c r="B10" s="152"/>
      <c r="C10" s="153"/>
      <c r="D10" s="151"/>
      <c r="E10" s="154"/>
      <c r="F10" s="155"/>
      <c r="G10" s="155"/>
      <c r="H10" s="155"/>
      <c r="I10" s="155"/>
      <c r="J10" s="156"/>
      <c r="K10" s="157"/>
      <c r="L10" s="30"/>
      <c r="M10" s="30"/>
      <c r="N10" s="30"/>
      <c r="O10" s="30"/>
      <c r="P10" s="30"/>
      <c r="Q10" s="30"/>
      <c r="R10" s="4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5" s="31" customFormat="1" ht="82.5" customHeight="1" thickBot="1" x14ac:dyDescent="0.25">
      <c r="A11" s="158" t="s">
        <v>80</v>
      </c>
      <c r="B11" s="159" t="s">
        <v>89</v>
      </c>
      <c r="C11" s="160" t="s">
        <v>90</v>
      </c>
      <c r="D11" s="159" t="s">
        <v>81</v>
      </c>
      <c r="E11" s="161" t="s">
        <v>82</v>
      </c>
      <c r="F11" s="159" t="s">
        <v>83</v>
      </c>
      <c r="G11" s="162" t="s">
        <v>84</v>
      </c>
      <c r="H11" s="163" t="s">
        <v>100</v>
      </c>
      <c r="I11" s="163" t="s">
        <v>136</v>
      </c>
      <c r="J11" s="164" t="s">
        <v>99</v>
      </c>
      <c r="K11" s="165" t="s">
        <v>85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5" s="33" customFormat="1" ht="12.75" customHeight="1" x14ac:dyDescent="0.2">
      <c r="A12" s="166"/>
      <c r="B12" s="167"/>
      <c r="C12" s="167"/>
      <c r="D12" s="168"/>
      <c r="E12" s="169"/>
      <c r="F12" s="170">
        <v>1</v>
      </c>
      <c r="G12" s="169">
        <f>E12*F12</f>
        <v>0</v>
      </c>
      <c r="H12" s="171"/>
      <c r="I12" s="171"/>
      <c r="J12" s="170">
        <v>0.65</v>
      </c>
      <c r="K12" s="172">
        <f>G12*J12</f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5" s="33" customFormat="1" ht="12.75" customHeight="1" x14ac:dyDescent="0.2">
      <c r="A13" s="173"/>
      <c r="B13" s="174"/>
      <c r="C13" s="174"/>
      <c r="D13" s="175"/>
      <c r="E13" s="169"/>
      <c r="F13" s="176">
        <v>1</v>
      </c>
      <c r="G13" s="169">
        <f t="shared" ref="G13:G49" si="1">E13*F13</f>
        <v>0</v>
      </c>
      <c r="H13" s="171"/>
      <c r="I13" s="171"/>
      <c r="J13" s="176">
        <v>0.65</v>
      </c>
      <c r="K13" s="172">
        <f t="shared" ref="K13:K49" si="2">G13*J13</f>
        <v>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5" s="33" customFormat="1" ht="12.75" customHeight="1" x14ac:dyDescent="0.2">
      <c r="A14" s="173"/>
      <c r="B14" s="174"/>
      <c r="C14" s="174"/>
      <c r="D14" s="175"/>
      <c r="E14" s="169"/>
      <c r="F14" s="176">
        <v>1</v>
      </c>
      <c r="G14" s="169">
        <f t="shared" si="1"/>
        <v>0</v>
      </c>
      <c r="H14" s="171"/>
      <c r="I14" s="171"/>
      <c r="J14" s="176">
        <v>0.65</v>
      </c>
      <c r="K14" s="172">
        <f t="shared" si="2"/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s="33" customFormat="1" ht="12.75" customHeight="1" x14ac:dyDescent="0.2">
      <c r="A15" s="173"/>
      <c r="B15" s="174"/>
      <c r="C15" s="174"/>
      <c r="D15" s="175"/>
      <c r="E15" s="169"/>
      <c r="F15" s="176">
        <v>1</v>
      </c>
      <c r="G15" s="169">
        <f t="shared" si="1"/>
        <v>0</v>
      </c>
      <c r="H15" s="171"/>
      <c r="I15" s="171"/>
      <c r="J15" s="176">
        <v>0.65</v>
      </c>
      <c r="K15" s="172">
        <f t="shared" si="2"/>
        <v>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s="33" customFormat="1" ht="12.75" customHeight="1" x14ac:dyDescent="0.2">
      <c r="A16" s="173"/>
      <c r="B16" s="174"/>
      <c r="C16" s="174"/>
      <c r="D16" s="177"/>
      <c r="E16" s="169"/>
      <c r="F16" s="176">
        <v>1</v>
      </c>
      <c r="G16" s="169">
        <f t="shared" si="1"/>
        <v>0</v>
      </c>
      <c r="H16" s="171"/>
      <c r="I16" s="171"/>
      <c r="J16" s="176">
        <v>0.65</v>
      </c>
      <c r="K16" s="172">
        <f t="shared" si="2"/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s="33" customFormat="1" ht="12.75" customHeight="1" x14ac:dyDescent="0.2">
      <c r="A17" s="173"/>
      <c r="B17" s="174"/>
      <c r="C17" s="174"/>
      <c r="D17" s="177"/>
      <c r="E17" s="169"/>
      <c r="F17" s="176">
        <v>1</v>
      </c>
      <c r="G17" s="169">
        <f t="shared" si="1"/>
        <v>0</v>
      </c>
      <c r="H17" s="171"/>
      <c r="I17" s="171"/>
      <c r="J17" s="176">
        <v>0.65</v>
      </c>
      <c r="K17" s="172">
        <f t="shared" si="2"/>
        <v>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s="33" customFormat="1" ht="12.75" customHeight="1" x14ac:dyDescent="0.2">
      <c r="A18" s="178"/>
      <c r="B18" s="179"/>
      <c r="C18" s="180"/>
      <c r="D18" s="181"/>
      <c r="E18" s="169"/>
      <c r="F18" s="176">
        <v>1</v>
      </c>
      <c r="G18" s="169">
        <f t="shared" si="1"/>
        <v>0</v>
      </c>
      <c r="H18" s="171"/>
      <c r="I18" s="171"/>
      <c r="J18" s="176">
        <v>0.65</v>
      </c>
      <c r="K18" s="172">
        <f t="shared" si="2"/>
        <v>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s="33" customFormat="1" ht="12.75" customHeight="1" x14ac:dyDescent="0.2">
      <c r="A19" s="173"/>
      <c r="B19" s="174"/>
      <c r="C19" s="174"/>
      <c r="D19" s="177"/>
      <c r="E19" s="169"/>
      <c r="F19" s="176">
        <v>1</v>
      </c>
      <c r="G19" s="169">
        <f t="shared" si="1"/>
        <v>0</v>
      </c>
      <c r="H19" s="171"/>
      <c r="I19" s="171"/>
      <c r="J19" s="176">
        <v>0.65</v>
      </c>
      <c r="K19" s="172">
        <f t="shared" si="2"/>
        <v>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s="33" customFormat="1" ht="12.75" customHeight="1" x14ac:dyDescent="0.2">
      <c r="A20" s="173"/>
      <c r="B20" s="174"/>
      <c r="C20" s="174"/>
      <c r="D20" s="177"/>
      <c r="E20" s="169"/>
      <c r="F20" s="176">
        <v>1</v>
      </c>
      <c r="G20" s="169">
        <f t="shared" si="1"/>
        <v>0</v>
      </c>
      <c r="H20" s="171"/>
      <c r="I20" s="171"/>
      <c r="J20" s="176">
        <v>0.65</v>
      </c>
      <c r="K20" s="172">
        <f t="shared" si="2"/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</row>
    <row r="21" spans="1:45" s="33" customFormat="1" ht="12.75" customHeight="1" x14ac:dyDescent="0.2">
      <c r="A21" s="173"/>
      <c r="B21" s="174"/>
      <c r="C21" s="174"/>
      <c r="D21" s="177"/>
      <c r="E21" s="169"/>
      <c r="F21" s="176">
        <v>1</v>
      </c>
      <c r="G21" s="169">
        <f t="shared" si="1"/>
        <v>0</v>
      </c>
      <c r="H21" s="171"/>
      <c r="I21" s="171"/>
      <c r="J21" s="176">
        <v>0.65</v>
      </c>
      <c r="K21" s="172">
        <f t="shared" si="2"/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</row>
    <row r="22" spans="1:45" s="33" customFormat="1" ht="12.75" customHeight="1" x14ac:dyDescent="0.2">
      <c r="A22" s="173"/>
      <c r="B22" s="174"/>
      <c r="C22" s="174"/>
      <c r="D22" s="177"/>
      <c r="E22" s="169"/>
      <c r="F22" s="176">
        <v>1</v>
      </c>
      <c r="G22" s="169">
        <f t="shared" si="1"/>
        <v>0</v>
      </c>
      <c r="H22" s="171"/>
      <c r="I22" s="171"/>
      <c r="J22" s="176">
        <v>0.65</v>
      </c>
      <c r="K22" s="172">
        <f t="shared" ref="K22:K44" si="3">G22*J22</f>
        <v>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1:45" s="33" customFormat="1" ht="12.75" customHeight="1" x14ac:dyDescent="0.2">
      <c r="A23" s="173"/>
      <c r="B23" s="174"/>
      <c r="C23" s="174"/>
      <c r="D23" s="177"/>
      <c r="E23" s="169"/>
      <c r="F23" s="176">
        <v>1</v>
      </c>
      <c r="G23" s="169">
        <f t="shared" si="1"/>
        <v>0</v>
      </c>
      <c r="H23" s="171"/>
      <c r="I23" s="171"/>
      <c r="J23" s="176">
        <v>0.65</v>
      </c>
      <c r="K23" s="172">
        <f t="shared" si="3"/>
        <v>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1:45" s="33" customFormat="1" ht="12.75" customHeight="1" x14ac:dyDescent="0.2">
      <c r="A24" s="173"/>
      <c r="B24" s="174"/>
      <c r="C24" s="174"/>
      <c r="D24" s="177"/>
      <c r="E24" s="169"/>
      <c r="F24" s="176">
        <v>1</v>
      </c>
      <c r="G24" s="169">
        <f t="shared" si="1"/>
        <v>0</v>
      </c>
      <c r="H24" s="171"/>
      <c r="I24" s="171"/>
      <c r="J24" s="176">
        <v>0.65</v>
      </c>
      <c r="K24" s="172">
        <f t="shared" si="3"/>
        <v>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1:45" s="33" customFormat="1" ht="12.75" customHeight="1" x14ac:dyDescent="0.2">
      <c r="A25" s="173"/>
      <c r="B25" s="174"/>
      <c r="C25" s="174"/>
      <c r="D25" s="177"/>
      <c r="E25" s="169"/>
      <c r="F25" s="176">
        <v>1</v>
      </c>
      <c r="G25" s="169">
        <f t="shared" si="1"/>
        <v>0</v>
      </c>
      <c r="H25" s="171"/>
      <c r="I25" s="171"/>
      <c r="J25" s="176">
        <v>0.65</v>
      </c>
      <c r="K25" s="172">
        <f t="shared" si="3"/>
        <v>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45" s="33" customFormat="1" ht="12.75" customHeight="1" x14ac:dyDescent="0.2">
      <c r="A26" s="173"/>
      <c r="B26" s="174"/>
      <c r="C26" s="174"/>
      <c r="D26" s="177"/>
      <c r="E26" s="169"/>
      <c r="F26" s="176">
        <v>1</v>
      </c>
      <c r="G26" s="169">
        <f t="shared" si="1"/>
        <v>0</v>
      </c>
      <c r="H26" s="171"/>
      <c r="I26" s="171"/>
      <c r="J26" s="176">
        <v>0.65</v>
      </c>
      <c r="K26" s="172">
        <f t="shared" si="3"/>
        <v>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s="33" customFormat="1" ht="12.75" customHeight="1" x14ac:dyDescent="0.2">
      <c r="A27" s="173"/>
      <c r="B27" s="174"/>
      <c r="C27" s="174"/>
      <c r="D27" s="177"/>
      <c r="E27" s="169"/>
      <c r="F27" s="176">
        <v>1</v>
      </c>
      <c r="G27" s="169">
        <f t="shared" si="1"/>
        <v>0</v>
      </c>
      <c r="H27" s="171"/>
      <c r="I27" s="171"/>
      <c r="J27" s="176">
        <v>0.65</v>
      </c>
      <c r="K27" s="172">
        <f t="shared" si="3"/>
        <v>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s="33" customFormat="1" ht="12.75" customHeight="1" x14ac:dyDescent="0.2">
      <c r="A28" s="173"/>
      <c r="B28" s="174"/>
      <c r="C28" s="174"/>
      <c r="D28" s="177"/>
      <c r="E28" s="169"/>
      <c r="F28" s="176">
        <v>1</v>
      </c>
      <c r="G28" s="169">
        <f t="shared" ref="G28:G41" si="4">E28*F28</f>
        <v>0</v>
      </c>
      <c r="H28" s="171"/>
      <c r="I28" s="171"/>
      <c r="J28" s="176">
        <v>0.65</v>
      </c>
      <c r="K28" s="172">
        <f t="shared" ref="K28:K41" si="5">G28*J28</f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</row>
    <row r="29" spans="1:45" s="33" customFormat="1" ht="12.75" customHeight="1" x14ac:dyDescent="0.2">
      <c r="A29" s="173"/>
      <c r="B29" s="174"/>
      <c r="C29" s="174"/>
      <c r="D29" s="177"/>
      <c r="E29" s="169"/>
      <c r="F29" s="176">
        <v>1</v>
      </c>
      <c r="G29" s="169">
        <f t="shared" si="4"/>
        <v>0</v>
      </c>
      <c r="H29" s="171"/>
      <c r="I29" s="171"/>
      <c r="J29" s="176">
        <v>0.65</v>
      </c>
      <c r="K29" s="172">
        <f t="shared" si="5"/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</row>
    <row r="30" spans="1:45" s="33" customFormat="1" ht="12.75" customHeight="1" x14ac:dyDescent="0.2">
      <c r="A30" s="173"/>
      <c r="B30" s="174"/>
      <c r="C30" s="174"/>
      <c r="D30" s="177"/>
      <c r="E30" s="169"/>
      <c r="F30" s="176">
        <v>1</v>
      </c>
      <c r="G30" s="169">
        <f t="shared" si="4"/>
        <v>0</v>
      </c>
      <c r="H30" s="171"/>
      <c r="I30" s="171"/>
      <c r="J30" s="176">
        <v>0.65</v>
      </c>
      <c r="K30" s="172">
        <f t="shared" si="5"/>
        <v>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33" customFormat="1" ht="12.75" customHeight="1" x14ac:dyDescent="0.2">
      <c r="A31" s="173"/>
      <c r="B31" s="174"/>
      <c r="C31" s="174"/>
      <c r="D31" s="177"/>
      <c r="E31" s="169"/>
      <c r="F31" s="176">
        <v>1</v>
      </c>
      <c r="G31" s="169">
        <f t="shared" si="4"/>
        <v>0</v>
      </c>
      <c r="H31" s="171"/>
      <c r="I31" s="171"/>
      <c r="J31" s="176">
        <v>0.65</v>
      </c>
      <c r="K31" s="172">
        <f t="shared" si="5"/>
        <v>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</row>
    <row r="32" spans="1:45" s="33" customFormat="1" ht="12.75" customHeight="1" x14ac:dyDescent="0.2">
      <c r="A32" s="173"/>
      <c r="B32" s="174"/>
      <c r="C32" s="174"/>
      <c r="D32" s="177"/>
      <c r="E32" s="169"/>
      <c r="F32" s="176">
        <v>1</v>
      </c>
      <c r="G32" s="169">
        <f t="shared" si="4"/>
        <v>0</v>
      </c>
      <c r="H32" s="171"/>
      <c r="I32" s="171"/>
      <c r="J32" s="176">
        <v>0.65</v>
      </c>
      <c r="K32" s="172">
        <f t="shared" si="5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</row>
    <row r="33" spans="1:45" s="33" customFormat="1" ht="12.75" customHeight="1" x14ac:dyDescent="0.2">
      <c r="A33" s="173"/>
      <c r="B33" s="174"/>
      <c r="C33" s="174"/>
      <c r="D33" s="177"/>
      <c r="E33" s="169"/>
      <c r="F33" s="176">
        <v>1</v>
      </c>
      <c r="G33" s="169">
        <f t="shared" si="4"/>
        <v>0</v>
      </c>
      <c r="H33" s="171"/>
      <c r="I33" s="171"/>
      <c r="J33" s="176">
        <v>0.65</v>
      </c>
      <c r="K33" s="172">
        <f t="shared" si="5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33" customFormat="1" ht="12.75" customHeight="1" x14ac:dyDescent="0.2">
      <c r="A34" s="173"/>
      <c r="B34" s="174"/>
      <c r="C34" s="174"/>
      <c r="D34" s="177"/>
      <c r="E34" s="169"/>
      <c r="F34" s="176">
        <v>1</v>
      </c>
      <c r="G34" s="169">
        <f t="shared" si="4"/>
        <v>0</v>
      </c>
      <c r="H34" s="171"/>
      <c r="I34" s="171"/>
      <c r="J34" s="176">
        <v>0.65</v>
      </c>
      <c r="K34" s="172">
        <f t="shared" si="5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</row>
    <row r="35" spans="1:45" s="33" customFormat="1" ht="12.75" customHeight="1" x14ac:dyDescent="0.2">
      <c r="A35" s="173"/>
      <c r="B35" s="174"/>
      <c r="C35" s="174"/>
      <c r="D35" s="177"/>
      <c r="E35" s="169"/>
      <c r="F35" s="176">
        <v>1</v>
      </c>
      <c r="G35" s="169">
        <f t="shared" si="4"/>
        <v>0</v>
      </c>
      <c r="H35" s="171"/>
      <c r="I35" s="171"/>
      <c r="J35" s="176">
        <v>0.65</v>
      </c>
      <c r="K35" s="172">
        <f t="shared" si="5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1:45" s="33" customFormat="1" ht="12.75" customHeight="1" x14ac:dyDescent="0.2">
      <c r="A36" s="173"/>
      <c r="B36" s="174"/>
      <c r="C36" s="174"/>
      <c r="D36" s="177"/>
      <c r="E36" s="169"/>
      <c r="F36" s="176">
        <v>1</v>
      </c>
      <c r="G36" s="169">
        <f t="shared" si="4"/>
        <v>0</v>
      </c>
      <c r="H36" s="171"/>
      <c r="I36" s="171"/>
      <c r="J36" s="176">
        <v>0.65</v>
      </c>
      <c r="K36" s="172">
        <f t="shared" si="5"/>
        <v>0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33" customFormat="1" ht="12.75" customHeight="1" x14ac:dyDescent="0.2">
      <c r="A37" s="173"/>
      <c r="B37" s="174"/>
      <c r="C37" s="174"/>
      <c r="D37" s="177"/>
      <c r="E37" s="169"/>
      <c r="F37" s="176">
        <v>1</v>
      </c>
      <c r="G37" s="169">
        <f t="shared" si="4"/>
        <v>0</v>
      </c>
      <c r="H37" s="171"/>
      <c r="I37" s="171"/>
      <c r="J37" s="176">
        <v>0.65</v>
      </c>
      <c r="K37" s="172">
        <f t="shared" si="5"/>
        <v>0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</row>
    <row r="38" spans="1:45" s="33" customFormat="1" ht="12.75" customHeight="1" x14ac:dyDescent="0.2">
      <c r="A38" s="173"/>
      <c r="B38" s="174"/>
      <c r="C38" s="174"/>
      <c r="D38" s="177"/>
      <c r="E38" s="169"/>
      <c r="F38" s="176">
        <v>1</v>
      </c>
      <c r="G38" s="169">
        <f t="shared" si="4"/>
        <v>0</v>
      </c>
      <c r="H38" s="171"/>
      <c r="I38" s="171"/>
      <c r="J38" s="176">
        <v>0.65</v>
      </c>
      <c r="K38" s="172">
        <f t="shared" si="5"/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</row>
    <row r="39" spans="1:45" s="33" customFormat="1" ht="12.75" customHeight="1" x14ac:dyDescent="0.25">
      <c r="A39" s="173"/>
      <c r="B39" s="174"/>
      <c r="C39" s="174"/>
      <c r="D39" s="177"/>
      <c r="E39" s="169"/>
      <c r="F39" s="176">
        <v>1</v>
      </c>
      <c r="G39" s="169">
        <f t="shared" si="4"/>
        <v>0</v>
      </c>
      <c r="H39" s="171"/>
      <c r="I39" s="171"/>
      <c r="J39" s="176">
        <v>0.65</v>
      </c>
      <c r="K39" s="172">
        <f t="shared" si="5"/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</row>
    <row r="40" spans="1:45" s="33" customFormat="1" ht="12.75" customHeight="1" x14ac:dyDescent="0.25">
      <c r="A40" s="173"/>
      <c r="B40" s="174"/>
      <c r="C40" s="174"/>
      <c r="D40" s="177"/>
      <c r="E40" s="169"/>
      <c r="F40" s="176">
        <v>1</v>
      </c>
      <c r="G40" s="169">
        <f t="shared" si="4"/>
        <v>0</v>
      </c>
      <c r="H40" s="171"/>
      <c r="I40" s="171"/>
      <c r="J40" s="176">
        <v>0.65</v>
      </c>
      <c r="K40" s="172">
        <f t="shared" si="5"/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</row>
    <row r="41" spans="1:45" s="33" customFormat="1" ht="12.75" customHeight="1" x14ac:dyDescent="0.25">
      <c r="A41" s="173"/>
      <c r="B41" s="174"/>
      <c r="C41" s="174"/>
      <c r="D41" s="177"/>
      <c r="E41" s="169"/>
      <c r="F41" s="176">
        <v>1</v>
      </c>
      <c r="G41" s="169">
        <f t="shared" si="4"/>
        <v>0</v>
      </c>
      <c r="H41" s="171"/>
      <c r="I41" s="171"/>
      <c r="J41" s="176">
        <v>0.65</v>
      </c>
      <c r="K41" s="172">
        <f t="shared" si="5"/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</row>
    <row r="42" spans="1:45" s="33" customFormat="1" ht="12.75" customHeight="1" x14ac:dyDescent="0.25">
      <c r="A42" s="173"/>
      <c r="B42" s="174"/>
      <c r="C42" s="174"/>
      <c r="D42" s="177"/>
      <c r="E42" s="169"/>
      <c r="F42" s="176">
        <v>1</v>
      </c>
      <c r="G42" s="169">
        <f t="shared" si="1"/>
        <v>0</v>
      </c>
      <c r="H42" s="171"/>
      <c r="I42" s="171"/>
      <c r="J42" s="176">
        <v>0.65</v>
      </c>
      <c r="K42" s="172">
        <f t="shared" si="3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1:45" s="33" customFormat="1" ht="12.75" customHeight="1" x14ac:dyDescent="0.25">
      <c r="A43" s="173"/>
      <c r="B43" s="174"/>
      <c r="C43" s="174"/>
      <c r="D43" s="177"/>
      <c r="E43" s="169"/>
      <c r="F43" s="176">
        <v>1</v>
      </c>
      <c r="G43" s="169">
        <f t="shared" si="1"/>
        <v>0</v>
      </c>
      <c r="H43" s="171"/>
      <c r="I43" s="171"/>
      <c r="J43" s="176">
        <v>0.65</v>
      </c>
      <c r="K43" s="172">
        <f t="shared" si="3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</row>
    <row r="44" spans="1:45" s="33" customFormat="1" x14ac:dyDescent="0.25">
      <c r="A44" s="173"/>
      <c r="B44" s="174"/>
      <c r="C44" s="174"/>
      <c r="D44" s="177"/>
      <c r="E44" s="169"/>
      <c r="F44" s="176">
        <v>1</v>
      </c>
      <c r="G44" s="169">
        <f t="shared" si="1"/>
        <v>0</v>
      </c>
      <c r="H44" s="171"/>
      <c r="I44" s="171"/>
      <c r="J44" s="176">
        <v>0.65</v>
      </c>
      <c r="K44" s="172">
        <f t="shared" si="3"/>
        <v>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</row>
    <row r="45" spans="1:45" s="33" customFormat="1" x14ac:dyDescent="0.25">
      <c r="A45" s="173"/>
      <c r="B45" s="174"/>
      <c r="C45" s="174"/>
      <c r="D45" s="177"/>
      <c r="E45" s="169"/>
      <c r="F45" s="176">
        <v>1</v>
      </c>
      <c r="G45" s="169">
        <f t="shared" si="1"/>
        <v>0</v>
      </c>
      <c r="H45" s="171"/>
      <c r="I45" s="171"/>
      <c r="J45" s="176">
        <v>0.65</v>
      </c>
      <c r="K45" s="172">
        <f t="shared" si="2"/>
        <v>0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</row>
    <row r="46" spans="1:45" s="33" customFormat="1" x14ac:dyDescent="0.25">
      <c r="A46" s="178"/>
      <c r="B46" s="179"/>
      <c r="C46" s="180"/>
      <c r="D46" s="181"/>
      <c r="E46" s="169"/>
      <c r="F46" s="176">
        <v>1</v>
      </c>
      <c r="G46" s="169">
        <f t="shared" si="1"/>
        <v>0</v>
      </c>
      <c r="H46" s="171"/>
      <c r="I46" s="171"/>
      <c r="J46" s="176">
        <v>0.65</v>
      </c>
      <c r="K46" s="172">
        <f t="shared" si="2"/>
        <v>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</row>
    <row r="47" spans="1:45" s="33" customFormat="1" x14ac:dyDescent="0.25">
      <c r="A47" s="173"/>
      <c r="B47" s="174"/>
      <c r="C47" s="174"/>
      <c r="D47" s="177"/>
      <c r="E47" s="169"/>
      <c r="F47" s="176">
        <v>1</v>
      </c>
      <c r="G47" s="169">
        <f t="shared" si="1"/>
        <v>0</v>
      </c>
      <c r="H47" s="171"/>
      <c r="I47" s="171"/>
      <c r="J47" s="176">
        <v>0.65</v>
      </c>
      <c r="K47" s="172">
        <f t="shared" si="2"/>
        <v>0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</row>
    <row r="48" spans="1:45" s="33" customFormat="1" x14ac:dyDescent="0.25">
      <c r="A48" s="173"/>
      <c r="B48" s="174"/>
      <c r="C48" s="174"/>
      <c r="D48" s="177"/>
      <c r="E48" s="169"/>
      <c r="F48" s="176">
        <v>1</v>
      </c>
      <c r="G48" s="169">
        <f t="shared" si="1"/>
        <v>0</v>
      </c>
      <c r="H48" s="182"/>
      <c r="I48" s="171"/>
      <c r="J48" s="176">
        <v>0.65</v>
      </c>
      <c r="K48" s="172">
        <f t="shared" si="2"/>
        <v>0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</row>
    <row r="49" spans="1:45" s="33" customFormat="1" ht="13.8" thickBot="1" x14ac:dyDescent="0.3">
      <c r="A49" s="183"/>
      <c r="B49" s="184"/>
      <c r="C49" s="184"/>
      <c r="D49" s="185"/>
      <c r="E49" s="186"/>
      <c r="F49" s="187">
        <v>1</v>
      </c>
      <c r="G49" s="188">
        <f t="shared" si="1"/>
        <v>0</v>
      </c>
      <c r="H49" s="189"/>
      <c r="I49" s="190"/>
      <c r="J49" s="187">
        <v>0.65</v>
      </c>
      <c r="K49" s="191">
        <f t="shared" si="2"/>
        <v>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</row>
    <row r="50" spans="1:45" s="35" customFormat="1" ht="38.25" customHeight="1" thickBot="1" x14ac:dyDescent="0.3">
      <c r="A50" s="258" t="s">
        <v>79</v>
      </c>
      <c r="B50" s="259"/>
      <c r="C50" s="192"/>
      <c r="D50" s="193"/>
      <c r="E50" s="194">
        <f>SUM(E12:E49)</f>
        <v>0</v>
      </c>
      <c r="F50" s="195" t="e">
        <f>G50/E50</f>
        <v>#DIV/0!</v>
      </c>
      <c r="G50" s="194">
        <f>SUM(G12:G49)</f>
        <v>0</v>
      </c>
      <c r="H50" s="196"/>
      <c r="I50" s="196"/>
      <c r="J50" s="196"/>
      <c r="K50" s="197">
        <f>SUM(K12:K49)</f>
        <v>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5" ht="13.8" x14ac:dyDescent="0.3">
      <c r="A51" s="198"/>
      <c r="B51" s="198"/>
      <c r="C51" s="198"/>
      <c r="D51" s="199"/>
      <c r="E51" s="199"/>
      <c r="F51" s="199"/>
      <c r="G51" s="199"/>
      <c r="H51" s="199"/>
      <c r="I51" s="199"/>
      <c r="J51" s="200"/>
      <c r="K51" s="201"/>
    </row>
    <row r="52" spans="1:45" ht="13.8" x14ac:dyDescent="0.3">
      <c r="A52" s="198"/>
      <c r="B52" s="198"/>
      <c r="C52" s="198"/>
      <c r="D52" s="199"/>
      <c r="E52" s="199"/>
      <c r="F52" s="199"/>
      <c r="G52" s="199"/>
      <c r="H52" s="199"/>
      <c r="I52" s="199"/>
      <c r="J52" s="200"/>
      <c r="K52" s="201"/>
    </row>
    <row r="53" spans="1:45" ht="18" customHeight="1" x14ac:dyDescent="0.35">
      <c r="A53" s="198"/>
      <c r="B53" s="260" t="s">
        <v>134</v>
      </c>
      <c r="C53" s="260"/>
      <c r="D53" s="260"/>
      <c r="E53" s="260"/>
      <c r="F53" s="260"/>
      <c r="G53" s="199"/>
      <c r="H53" s="199"/>
      <c r="I53" s="199"/>
      <c r="J53" s="200"/>
      <c r="K53" s="201"/>
    </row>
  </sheetData>
  <mergeCells count="3">
    <mergeCell ref="A50:B50"/>
    <mergeCell ref="B53:F53"/>
    <mergeCell ref="C1:E1"/>
  </mergeCells>
  <conditionalFormatting sqref="I9">
    <cfRule type="cellIs" dxfId="0" priority="1" stopIfTrue="1" operator="notEqual">
      <formula>"OK"</formula>
    </cfRule>
  </conditionalFormatting>
  <dataValidations count="2">
    <dataValidation type="list" allowBlank="1" showInputMessage="1" showErrorMessage="1" sqref="H65560:I65586 JD65560:JD65586 SZ65560:SZ65586 ACV65560:ACV65586 AMR65560:AMR65586 AWN65560:AWN65586 BGJ65560:BGJ65586 BQF65560:BQF65586 CAB65560:CAB65586 CJX65560:CJX65586 CTT65560:CTT65586 DDP65560:DDP65586 DNL65560:DNL65586 DXH65560:DXH65586 EHD65560:EHD65586 EQZ65560:EQZ65586 FAV65560:FAV65586 FKR65560:FKR65586 FUN65560:FUN65586 GEJ65560:GEJ65586 GOF65560:GOF65586 GYB65560:GYB65586 HHX65560:HHX65586 HRT65560:HRT65586 IBP65560:IBP65586 ILL65560:ILL65586 IVH65560:IVH65586 JFD65560:JFD65586 JOZ65560:JOZ65586 JYV65560:JYV65586 KIR65560:KIR65586 KSN65560:KSN65586 LCJ65560:LCJ65586 LMF65560:LMF65586 LWB65560:LWB65586 MFX65560:MFX65586 MPT65560:MPT65586 MZP65560:MZP65586 NJL65560:NJL65586 NTH65560:NTH65586 ODD65560:ODD65586 OMZ65560:OMZ65586 OWV65560:OWV65586 PGR65560:PGR65586 PQN65560:PQN65586 QAJ65560:QAJ65586 QKF65560:QKF65586 QUB65560:QUB65586 RDX65560:RDX65586 RNT65560:RNT65586 RXP65560:RXP65586 SHL65560:SHL65586 SRH65560:SRH65586 TBD65560:TBD65586 TKZ65560:TKZ65586 TUV65560:TUV65586 UER65560:UER65586 UON65560:UON65586 UYJ65560:UYJ65586 VIF65560:VIF65586 VSB65560:VSB65586 WBX65560:WBX65586 WLT65560:WLT65586 WVP65560:WVP65586 H131096:I131122 JD131096:JD131122 SZ131096:SZ131122 ACV131096:ACV131122 AMR131096:AMR131122 AWN131096:AWN131122 BGJ131096:BGJ131122 BQF131096:BQF131122 CAB131096:CAB131122 CJX131096:CJX131122 CTT131096:CTT131122 DDP131096:DDP131122 DNL131096:DNL131122 DXH131096:DXH131122 EHD131096:EHD131122 EQZ131096:EQZ131122 FAV131096:FAV131122 FKR131096:FKR131122 FUN131096:FUN131122 GEJ131096:GEJ131122 GOF131096:GOF131122 GYB131096:GYB131122 HHX131096:HHX131122 HRT131096:HRT131122 IBP131096:IBP131122 ILL131096:ILL131122 IVH131096:IVH131122 JFD131096:JFD131122 JOZ131096:JOZ131122 JYV131096:JYV131122 KIR131096:KIR131122 KSN131096:KSN131122 LCJ131096:LCJ131122 LMF131096:LMF131122 LWB131096:LWB131122 MFX131096:MFX131122 MPT131096:MPT131122 MZP131096:MZP131122 NJL131096:NJL131122 NTH131096:NTH131122 ODD131096:ODD131122 OMZ131096:OMZ131122 OWV131096:OWV131122 PGR131096:PGR131122 PQN131096:PQN131122 QAJ131096:QAJ131122 QKF131096:QKF131122 QUB131096:QUB131122 RDX131096:RDX131122 RNT131096:RNT131122 RXP131096:RXP131122 SHL131096:SHL131122 SRH131096:SRH131122 TBD131096:TBD131122 TKZ131096:TKZ131122 TUV131096:TUV131122 UER131096:UER131122 UON131096:UON131122 UYJ131096:UYJ131122 VIF131096:VIF131122 VSB131096:VSB131122 WBX131096:WBX131122 WLT131096:WLT131122 WVP131096:WVP131122 H196632:I196658 JD196632:JD196658 SZ196632:SZ196658 ACV196632:ACV196658 AMR196632:AMR196658 AWN196632:AWN196658 BGJ196632:BGJ196658 BQF196632:BQF196658 CAB196632:CAB196658 CJX196632:CJX196658 CTT196632:CTT196658 DDP196632:DDP196658 DNL196632:DNL196658 DXH196632:DXH196658 EHD196632:EHD196658 EQZ196632:EQZ196658 FAV196632:FAV196658 FKR196632:FKR196658 FUN196632:FUN196658 GEJ196632:GEJ196658 GOF196632:GOF196658 GYB196632:GYB196658 HHX196632:HHX196658 HRT196632:HRT196658 IBP196632:IBP196658 ILL196632:ILL196658 IVH196632:IVH196658 JFD196632:JFD196658 JOZ196632:JOZ196658 JYV196632:JYV196658 KIR196632:KIR196658 KSN196632:KSN196658 LCJ196632:LCJ196658 LMF196632:LMF196658 LWB196632:LWB196658 MFX196632:MFX196658 MPT196632:MPT196658 MZP196632:MZP196658 NJL196632:NJL196658 NTH196632:NTH196658 ODD196632:ODD196658 OMZ196632:OMZ196658 OWV196632:OWV196658 PGR196632:PGR196658 PQN196632:PQN196658 QAJ196632:QAJ196658 QKF196632:QKF196658 QUB196632:QUB196658 RDX196632:RDX196658 RNT196632:RNT196658 RXP196632:RXP196658 SHL196632:SHL196658 SRH196632:SRH196658 TBD196632:TBD196658 TKZ196632:TKZ196658 TUV196632:TUV196658 UER196632:UER196658 UON196632:UON196658 UYJ196632:UYJ196658 VIF196632:VIF196658 VSB196632:VSB196658 WBX196632:WBX196658 WLT196632:WLT196658 WVP196632:WVP196658 H262168:I262194 JD262168:JD262194 SZ262168:SZ262194 ACV262168:ACV262194 AMR262168:AMR262194 AWN262168:AWN262194 BGJ262168:BGJ262194 BQF262168:BQF262194 CAB262168:CAB262194 CJX262168:CJX262194 CTT262168:CTT262194 DDP262168:DDP262194 DNL262168:DNL262194 DXH262168:DXH262194 EHD262168:EHD262194 EQZ262168:EQZ262194 FAV262168:FAV262194 FKR262168:FKR262194 FUN262168:FUN262194 GEJ262168:GEJ262194 GOF262168:GOF262194 GYB262168:GYB262194 HHX262168:HHX262194 HRT262168:HRT262194 IBP262168:IBP262194 ILL262168:ILL262194 IVH262168:IVH262194 JFD262168:JFD262194 JOZ262168:JOZ262194 JYV262168:JYV262194 KIR262168:KIR262194 KSN262168:KSN262194 LCJ262168:LCJ262194 LMF262168:LMF262194 LWB262168:LWB262194 MFX262168:MFX262194 MPT262168:MPT262194 MZP262168:MZP262194 NJL262168:NJL262194 NTH262168:NTH262194 ODD262168:ODD262194 OMZ262168:OMZ262194 OWV262168:OWV262194 PGR262168:PGR262194 PQN262168:PQN262194 QAJ262168:QAJ262194 QKF262168:QKF262194 QUB262168:QUB262194 RDX262168:RDX262194 RNT262168:RNT262194 RXP262168:RXP262194 SHL262168:SHL262194 SRH262168:SRH262194 TBD262168:TBD262194 TKZ262168:TKZ262194 TUV262168:TUV262194 UER262168:UER262194 UON262168:UON262194 UYJ262168:UYJ262194 VIF262168:VIF262194 VSB262168:VSB262194 WBX262168:WBX262194 WLT262168:WLT262194 WVP262168:WVP262194 H327704:I327730 JD327704:JD327730 SZ327704:SZ327730 ACV327704:ACV327730 AMR327704:AMR327730 AWN327704:AWN327730 BGJ327704:BGJ327730 BQF327704:BQF327730 CAB327704:CAB327730 CJX327704:CJX327730 CTT327704:CTT327730 DDP327704:DDP327730 DNL327704:DNL327730 DXH327704:DXH327730 EHD327704:EHD327730 EQZ327704:EQZ327730 FAV327704:FAV327730 FKR327704:FKR327730 FUN327704:FUN327730 GEJ327704:GEJ327730 GOF327704:GOF327730 GYB327704:GYB327730 HHX327704:HHX327730 HRT327704:HRT327730 IBP327704:IBP327730 ILL327704:ILL327730 IVH327704:IVH327730 JFD327704:JFD327730 JOZ327704:JOZ327730 JYV327704:JYV327730 KIR327704:KIR327730 KSN327704:KSN327730 LCJ327704:LCJ327730 LMF327704:LMF327730 LWB327704:LWB327730 MFX327704:MFX327730 MPT327704:MPT327730 MZP327704:MZP327730 NJL327704:NJL327730 NTH327704:NTH327730 ODD327704:ODD327730 OMZ327704:OMZ327730 OWV327704:OWV327730 PGR327704:PGR327730 PQN327704:PQN327730 QAJ327704:QAJ327730 QKF327704:QKF327730 QUB327704:QUB327730 RDX327704:RDX327730 RNT327704:RNT327730 RXP327704:RXP327730 SHL327704:SHL327730 SRH327704:SRH327730 TBD327704:TBD327730 TKZ327704:TKZ327730 TUV327704:TUV327730 UER327704:UER327730 UON327704:UON327730 UYJ327704:UYJ327730 VIF327704:VIF327730 VSB327704:VSB327730 WBX327704:WBX327730 WLT327704:WLT327730 WVP327704:WVP327730 H393240:I393266 JD393240:JD393266 SZ393240:SZ393266 ACV393240:ACV393266 AMR393240:AMR393266 AWN393240:AWN393266 BGJ393240:BGJ393266 BQF393240:BQF393266 CAB393240:CAB393266 CJX393240:CJX393266 CTT393240:CTT393266 DDP393240:DDP393266 DNL393240:DNL393266 DXH393240:DXH393266 EHD393240:EHD393266 EQZ393240:EQZ393266 FAV393240:FAV393266 FKR393240:FKR393266 FUN393240:FUN393266 GEJ393240:GEJ393266 GOF393240:GOF393266 GYB393240:GYB393266 HHX393240:HHX393266 HRT393240:HRT393266 IBP393240:IBP393266 ILL393240:ILL393266 IVH393240:IVH393266 JFD393240:JFD393266 JOZ393240:JOZ393266 JYV393240:JYV393266 KIR393240:KIR393266 KSN393240:KSN393266 LCJ393240:LCJ393266 LMF393240:LMF393266 LWB393240:LWB393266 MFX393240:MFX393266 MPT393240:MPT393266 MZP393240:MZP393266 NJL393240:NJL393266 NTH393240:NTH393266 ODD393240:ODD393266 OMZ393240:OMZ393266 OWV393240:OWV393266 PGR393240:PGR393266 PQN393240:PQN393266 QAJ393240:QAJ393266 QKF393240:QKF393266 QUB393240:QUB393266 RDX393240:RDX393266 RNT393240:RNT393266 RXP393240:RXP393266 SHL393240:SHL393266 SRH393240:SRH393266 TBD393240:TBD393266 TKZ393240:TKZ393266 TUV393240:TUV393266 UER393240:UER393266 UON393240:UON393266 UYJ393240:UYJ393266 VIF393240:VIF393266 VSB393240:VSB393266 WBX393240:WBX393266 WLT393240:WLT393266 WVP393240:WVP393266 H458776:I458802 JD458776:JD458802 SZ458776:SZ458802 ACV458776:ACV458802 AMR458776:AMR458802 AWN458776:AWN458802 BGJ458776:BGJ458802 BQF458776:BQF458802 CAB458776:CAB458802 CJX458776:CJX458802 CTT458776:CTT458802 DDP458776:DDP458802 DNL458776:DNL458802 DXH458776:DXH458802 EHD458776:EHD458802 EQZ458776:EQZ458802 FAV458776:FAV458802 FKR458776:FKR458802 FUN458776:FUN458802 GEJ458776:GEJ458802 GOF458776:GOF458802 GYB458776:GYB458802 HHX458776:HHX458802 HRT458776:HRT458802 IBP458776:IBP458802 ILL458776:ILL458802 IVH458776:IVH458802 JFD458776:JFD458802 JOZ458776:JOZ458802 JYV458776:JYV458802 KIR458776:KIR458802 KSN458776:KSN458802 LCJ458776:LCJ458802 LMF458776:LMF458802 LWB458776:LWB458802 MFX458776:MFX458802 MPT458776:MPT458802 MZP458776:MZP458802 NJL458776:NJL458802 NTH458776:NTH458802 ODD458776:ODD458802 OMZ458776:OMZ458802 OWV458776:OWV458802 PGR458776:PGR458802 PQN458776:PQN458802 QAJ458776:QAJ458802 QKF458776:QKF458802 QUB458776:QUB458802 RDX458776:RDX458802 RNT458776:RNT458802 RXP458776:RXP458802 SHL458776:SHL458802 SRH458776:SRH458802 TBD458776:TBD458802 TKZ458776:TKZ458802 TUV458776:TUV458802 UER458776:UER458802 UON458776:UON458802 UYJ458776:UYJ458802 VIF458776:VIF458802 VSB458776:VSB458802 WBX458776:WBX458802 WLT458776:WLT458802 WVP458776:WVP458802 H524312:I524338 JD524312:JD524338 SZ524312:SZ524338 ACV524312:ACV524338 AMR524312:AMR524338 AWN524312:AWN524338 BGJ524312:BGJ524338 BQF524312:BQF524338 CAB524312:CAB524338 CJX524312:CJX524338 CTT524312:CTT524338 DDP524312:DDP524338 DNL524312:DNL524338 DXH524312:DXH524338 EHD524312:EHD524338 EQZ524312:EQZ524338 FAV524312:FAV524338 FKR524312:FKR524338 FUN524312:FUN524338 GEJ524312:GEJ524338 GOF524312:GOF524338 GYB524312:GYB524338 HHX524312:HHX524338 HRT524312:HRT524338 IBP524312:IBP524338 ILL524312:ILL524338 IVH524312:IVH524338 JFD524312:JFD524338 JOZ524312:JOZ524338 JYV524312:JYV524338 KIR524312:KIR524338 KSN524312:KSN524338 LCJ524312:LCJ524338 LMF524312:LMF524338 LWB524312:LWB524338 MFX524312:MFX524338 MPT524312:MPT524338 MZP524312:MZP524338 NJL524312:NJL524338 NTH524312:NTH524338 ODD524312:ODD524338 OMZ524312:OMZ524338 OWV524312:OWV524338 PGR524312:PGR524338 PQN524312:PQN524338 QAJ524312:QAJ524338 QKF524312:QKF524338 QUB524312:QUB524338 RDX524312:RDX524338 RNT524312:RNT524338 RXP524312:RXP524338 SHL524312:SHL524338 SRH524312:SRH524338 TBD524312:TBD524338 TKZ524312:TKZ524338 TUV524312:TUV524338 UER524312:UER524338 UON524312:UON524338 UYJ524312:UYJ524338 VIF524312:VIF524338 VSB524312:VSB524338 WBX524312:WBX524338 WLT524312:WLT524338 WVP524312:WVP524338 H589848:I589874 JD589848:JD589874 SZ589848:SZ589874 ACV589848:ACV589874 AMR589848:AMR589874 AWN589848:AWN589874 BGJ589848:BGJ589874 BQF589848:BQF589874 CAB589848:CAB589874 CJX589848:CJX589874 CTT589848:CTT589874 DDP589848:DDP589874 DNL589848:DNL589874 DXH589848:DXH589874 EHD589848:EHD589874 EQZ589848:EQZ589874 FAV589848:FAV589874 FKR589848:FKR589874 FUN589848:FUN589874 GEJ589848:GEJ589874 GOF589848:GOF589874 GYB589848:GYB589874 HHX589848:HHX589874 HRT589848:HRT589874 IBP589848:IBP589874 ILL589848:ILL589874 IVH589848:IVH589874 JFD589848:JFD589874 JOZ589848:JOZ589874 JYV589848:JYV589874 KIR589848:KIR589874 KSN589848:KSN589874 LCJ589848:LCJ589874 LMF589848:LMF589874 LWB589848:LWB589874 MFX589848:MFX589874 MPT589848:MPT589874 MZP589848:MZP589874 NJL589848:NJL589874 NTH589848:NTH589874 ODD589848:ODD589874 OMZ589848:OMZ589874 OWV589848:OWV589874 PGR589848:PGR589874 PQN589848:PQN589874 QAJ589848:QAJ589874 QKF589848:QKF589874 QUB589848:QUB589874 RDX589848:RDX589874 RNT589848:RNT589874 RXP589848:RXP589874 SHL589848:SHL589874 SRH589848:SRH589874 TBD589848:TBD589874 TKZ589848:TKZ589874 TUV589848:TUV589874 UER589848:UER589874 UON589848:UON589874 UYJ589848:UYJ589874 VIF589848:VIF589874 VSB589848:VSB589874 WBX589848:WBX589874 WLT589848:WLT589874 WVP589848:WVP589874 H655384:I655410 JD655384:JD655410 SZ655384:SZ655410 ACV655384:ACV655410 AMR655384:AMR655410 AWN655384:AWN655410 BGJ655384:BGJ655410 BQF655384:BQF655410 CAB655384:CAB655410 CJX655384:CJX655410 CTT655384:CTT655410 DDP655384:DDP655410 DNL655384:DNL655410 DXH655384:DXH655410 EHD655384:EHD655410 EQZ655384:EQZ655410 FAV655384:FAV655410 FKR655384:FKR655410 FUN655384:FUN655410 GEJ655384:GEJ655410 GOF655384:GOF655410 GYB655384:GYB655410 HHX655384:HHX655410 HRT655384:HRT655410 IBP655384:IBP655410 ILL655384:ILL655410 IVH655384:IVH655410 JFD655384:JFD655410 JOZ655384:JOZ655410 JYV655384:JYV655410 KIR655384:KIR655410 KSN655384:KSN655410 LCJ655384:LCJ655410 LMF655384:LMF655410 LWB655384:LWB655410 MFX655384:MFX655410 MPT655384:MPT655410 MZP655384:MZP655410 NJL655384:NJL655410 NTH655384:NTH655410 ODD655384:ODD655410 OMZ655384:OMZ655410 OWV655384:OWV655410 PGR655384:PGR655410 PQN655384:PQN655410 QAJ655384:QAJ655410 QKF655384:QKF655410 QUB655384:QUB655410 RDX655384:RDX655410 RNT655384:RNT655410 RXP655384:RXP655410 SHL655384:SHL655410 SRH655384:SRH655410 TBD655384:TBD655410 TKZ655384:TKZ655410 TUV655384:TUV655410 UER655384:UER655410 UON655384:UON655410 UYJ655384:UYJ655410 VIF655384:VIF655410 VSB655384:VSB655410 WBX655384:WBX655410 WLT655384:WLT655410 WVP655384:WVP655410 H720920:I720946 JD720920:JD720946 SZ720920:SZ720946 ACV720920:ACV720946 AMR720920:AMR720946 AWN720920:AWN720946 BGJ720920:BGJ720946 BQF720920:BQF720946 CAB720920:CAB720946 CJX720920:CJX720946 CTT720920:CTT720946 DDP720920:DDP720946 DNL720920:DNL720946 DXH720920:DXH720946 EHD720920:EHD720946 EQZ720920:EQZ720946 FAV720920:FAV720946 FKR720920:FKR720946 FUN720920:FUN720946 GEJ720920:GEJ720946 GOF720920:GOF720946 GYB720920:GYB720946 HHX720920:HHX720946 HRT720920:HRT720946 IBP720920:IBP720946 ILL720920:ILL720946 IVH720920:IVH720946 JFD720920:JFD720946 JOZ720920:JOZ720946 JYV720920:JYV720946 KIR720920:KIR720946 KSN720920:KSN720946 LCJ720920:LCJ720946 LMF720920:LMF720946 LWB720920:LWB720946 MFX720920:MFX720946 MPT720920:MPT720946 MZP720920:MZP720946 NJL720920:NJL720946 NTH720920:NTH720946 ODD720920:ODD720946 OMZ720920:OMZ720946 OWV720920:OWV720946 PGR720920:PGR720946 PQN720920:PQN720946 QAJ720920:QAJ720946 QKF720920:QKF720946 QUB720920:QUB720946 RDX720920:RDX720946 RNT720920:RNT720946 RXP720920:RXP720946 SHL720920:SHL720946 SRH720920:SRH720946 TBD720920:TBD720946 TKZ720920:TKZ720946 TUV720920:TUV720946 UER720920:UER720946 UON720920:UON720946 UYJ720920:UYJ720946 VIF720920:VIF720946 VSB720920:VSB720946 WBX720920:WBX720946 WLT720920:WLT720946 WVP720920:WVP720946 H786456:I786482 JD786456:JD786482 SZ786456:SZ786482 ACV786456:ACV786482 AMR786456:AMR786482 AWN786456:AWN786482 BGJ786456:BGJ786482 BQF786456:BQF786482 CAB786456:CAB786482 CJX786456:CJX786482 CTT786456:CTT786482 DDP786456:DDP786482 DNL786456:DNL786482 DXH786456:DXH786482 EHD786456:EHD786482 EQZ786456:EQZ786482 FAV786456:FAV786482 FKR786456:FKR786482 FUN786456:FUN786482 GEJ786456:GEJ786482 GOF786456:GOF786482 GYB786456:GYB786482 HHX786456:HHX786482 HRT786456:HRT786482 IBP786456:IBP786482 ILL786456:ILL786482 IVH786456:IVH786482 JFD786456:JFD786482 JOZ786456:JOZ786482 JYV786456:JYV786482 KIR786456:KIR786482 KSN786456:KSN786482 LCJ786456:LCJ786482 LMF786456:LMF786482 LWB786456:LWB786482 MFX786456:MFX786482 MPT786456:MPT786482 MZP786456:MZP786482 NJL786456:NJL786482 NTH786456:NTH786482 ODD786456:ODD786482 OMZ786456:OMZ786482 OWV786456:OWV786482 PGR786456:PGR786482 PQN786456:PQN786482 QAJ786456:QAJ786482 QKF786456:QKF786482 QUB786456:QUB786482 RDX786456:RDX786482 RNT786456:RNT786482 RXP786456:RXP786482 SHL786456:SHL786482 SRH786456:SRH786482 TBD786456:TBD786482 TKZ786456:TKZ786482 TUV786456:TUV786482 UER786456:UER786482 UON786456:UON786482 UYJ786456:UYJ786482 VIF786456:VIF786482 VSB786456:VSB786482 WBX786456:WBX786482 WLT786456:WLT786482 WVP786456:WVP786482 H851992:I852018 JD851992:JD852018 SZ851992:SZ852018 ACV851992:ACV852018 AMR851992:AMR852018 AWN851992:AWN852018 BGJ851992:BGJ852018 BQF851992:BQF852018 CAB851992:CAB852018 CJX851992:CJX852018 CTT851992:CTT852018 DDP851992:DDP852018 DNL851992:DNL852018 DXH851992:DXH852018 EHD851992:EHD852018 EQZ851992:EQZ852018 FAV851992:FAV852018 FKR851992:FKR852018 FUN851992:FUN852018 GEJ851992:GEJ852018 GOF851992:GOF852018 GYB851992:GYB852018 HHX851992:HHX852018 HRT851992:HRT852018 IBP851992:IBP852018 ILL851992:ILL852018 IVH851992:IVH852018 JFD851992:JFD852018 JOZ851992:JOZ852018 JYV851992:JYV852018 KIR851992:KIR852018 KSN851992:KSN852018 LCJ851992:LCJ852018 LMF851992:LMF852018 LWB851992:LWB852018 MFX851992:MFX852018 MPT851992:MPT852018 MZP851992:MZP852018 NJL851992:NJL852018 NTH851992:NTH852018 ODD851992:ODD852018 OMZ851992:OMZ852018 OWV851992:OWV852018 PGR851992:PGR852018 PQN851992:PQN852018 QAJ851992:QAJ852018 QKF851992:QKF852018 QUB851992:QUB852018 RDX851992:RDX852018 RNT851992:RNT852018 RXP851992:RXP852018 SHL851992:SHL852018 SRH851992:SRH852018 TBD851992:TBD852018 TKZ851992:TKZ852018 TUV851992:TUV852018 UER851992:UER852018 UON851992:UON852018 UYJ851992:UYJ852018 VIF851992:VIF852018 VSB851992:VSB852018 WBX851992:WBX852018 WLT851992:WLT852018 WVP851992:WVP852018 H917528:I917554 JD917528:JD917554 SZ917528:SZ917554 ACV917528:ACV917554 AMR917528:AMR917554 AWN917528:AWN917554 BGJ917528:BGJ917554 BQF917528:BQF917554 CAB917528:CAB917554 CJX917528:CJX917554 CTT917528:CTT917554 DDP917528:DDP917554 DNL917528:DNL917554 DXH917528:DXH917554 EHD917528:EHD917554 EQZ917528:EQZ917554 FAV917528:FAV917554 FKR917528:FKR917554 FUN917528:FUN917554 GEJ917528:GEJ917554 GOF917528:GOF917554 GYB917528:GYB917554 HHX917528:HHX917554 HRT917528:HRT917554 IBP917528:IBP917554 ILL917528:ILL917554 IVH917528:IVH917554 JFD917528:JFD917554 JOZ917528:JOZ917554 JYV917528:JYV917554 KIR917528:KIR917554 KSN917528:KSN917554 LCJ917528:LCJ917554 LMF917528:LMF917554 LWB917528:LWB917554 MFX917528:MFX917554 MPT917528:MPT917554 MZP917528:MZP917554 NJL917528:NJL917554 NTH917528:NTH917554 ODD917528:ODD917554 OMZ917528:OMZ917554 OWV917528:OWV917554 PGR917528:PGR917554 PQN917528:PQN917554 QAJ917528:QAJ917554 QKF917528:QKF917554 QUB917528:QUB917554 RDX917528:RDX917554 RNT917528:RNT917554 RXP917528:RXP917554 SHL917528:SHL917554 SRH917528:SRH917554 TBD917528:TBD917554 TKZ917528:TKZ917554 TUV917528:TUV917554 UER917528:UER917554 UON917528:UON917554 UYJ917528:UYJ917554 VIF917528:VIF917554 VSB917528:VSB917554 WBX917528:WBX917554 WLT917528:WLT917554 WVP917528:WVP917554 H983064:I983090 JD983064:JD983090 SZ983064:SZ983090 ACV983064:ACV983090 AMR983064:AMR983090 AWN983064:AWN983090 BGJ983064:BGJ983090 BQF983064:BQF983090 CAB983064:CAB983090 CJX983064:CJX983090 CTT983064:CTT983090 DDP983064:DDP983090 DNL983064:DNL983090 DXH983064:DXH983090 EHD983064:EHD983090 EQZ983064:EQZ983090 FAV983064:FAV983090 FKR983064:FKR983090 FUN983064:FUN983090 GEJ983064:GEJ983090 GOF983064:GOF983090 GYB983064:GYB983090 HHX983064:HHX983090 HRT983064:HRT983090 IBP983064:IBP983090 ILL983064:ILL983090 IVH983064:IVH983090 JFD983064:JFD983090 JOZ983064:JOZ983090 JYV983064:JYV983090 KIR983064:KIR983090 KSN983064:KSN983090 LCJ983064:LCJ983090 LMF983064:LMF983090 LWB983064:LWB983090 MFX983064:MFX983090 MPT983064:MPT983090 MZP983064:MZP983090 NJL983064:NJL983090 NTH983064:NTH983090 ODD983064:ODD983090 OMZ983064:OMZ983090 OWV983064:OWV983090 PGR983064:PGR983090 PQN983064:PQN983090 QAJ983064:QAJ983090 QKF983064:QKF983090 QUB983064:QUB983090 RDX983064:RDX983090 RNT983064:RNT983090 RXP983064:RXP983090 SHL983064:SHL983090 SRH983064:SRH983090 TBD983064:TBD983090 TKZ983064:TKZ983090 TUV983064:TUV983090 UER983064:UER983090 UON983064:UON983090 UYJ983064:UYJ983090 VIF983064:VIF983090 VSB983064:VSB983090 WBX983064:WBX983090 WLT983064:WLT983090 WVP983064:WVP983090 WVP12:WVP49 WLT12:WLT49 WBX12:WBX49 VSB12:VSB49 VIF12:VIF49 UYJ12:UYJ49 UON12:UON49 UER12:UER49 TUV12:TUV49 TKZ12:TKZ49 TBD12:TBD49 SRH12:SRH49 SHL12:SHL49 RXP12:RXP49 RNT12:RNT49 RDX12:RDX49 QUB12:QUB49 QKF12:QKF49 QAJ12:QAJ49 PQN12:PQN49 PGR12:PGR49 OWV12:OWV49 OMZ12:OMZ49 ODD12:ODD49 NTH12:NTH49 NJL12:NJL49 MZP12:MZP49 MPT12:MPT49 MFX12:MFX49 LWB12:LWB49 LMF12:LMF49 LCJ12:LCJ49 KSN12:KSN49 KIR12:KIR49 JYV12:JYV49 JOZ12:JOZ49 JFD12:JFD49 IVH12:IVH49 ILL12:ILL49 IBP12:IBP49 HRT12:HRT49 HHX12:HHX49 GYB12:GYB49 GOF12:GOF49 GEJ12:GEJ49 FUN12:FUN49 FKR12:FKR49 FAV12:FAV49 EQZ12:EQZ49 EHD12:EHD49 DXH12:DXH49 DNL12:DNL49 DDP12:DDP49 CTT12:CTT49 CJX12:CJX49 CAB12:CAB49 BQF12:BQF49 BGJ12:BGJ49 AWN12:AWN49 AMR12:AMR49 ACV12:ACV49 SZ12:SZ49 JD12:JD49 H12:H49">
      <formula1>rubriek2</formula1>
    </dataValidation>
    <dataValidation type="list" allowBlank="1" showInputMessage="1" showErrorMessage="1" sqref="I12:I49">
      <formula1>coprom</formula1>
    </dataValidation>
  </dataValidations>
  <pageMargins left="0.23622047244094491" right="0.19685039370078741" top="0.35433070866141736" bottom="0.39370078740157483" header="0.15748031496062992" footer="0.15748031496062992"/>
  <pageSetup paperSize="9" scale="85" fitToHeight="3" orientation="landscape" r:id="rId1"/>
  <headerFooter alignWithMargins="0">
    <oddHeader>&amp;L&amp;"Arial,Vet"Aanvraag cofinanciering projecten PDPO III 2014 - 2020 OKW</oddHeader>
    <oddFooter>&amp;LVersie 3.0&amp;R&amp;N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F62"/>
  <sheetViews>
    <sheetView zoomScaleNormal="100" workbookViewId="0">
      <selection activeCell="G12" sqref="G12"/>
    </sheetView>
  </sheetViews>
  <sheetFormatPr defaultRowHeight="14.4" x14ac:dyDescent="0.3"/>
  <cols>
    <col min="1" max="1" width="27.44140625" customWidth="1"/>
    <col min="2" max="2" width="10.88671875" style="1" customWidth="1"/>
    <col min="3" max="3" width="19.88671875" style="13" customWidth="1"/>
    <col min="4" max="4" width="11.33203125" style="3" customWidth="1"/>
    <col min="5" max="5" width="17.5546875" style="19" customWidth="1"/>
    <col min="6" max="6" width="27.109375" style="1" customWidth="1"/>
  </cols>
  <sheetData>
    <row r="1" spans="1:6" ht="18.75" x14ac:dyDescent="0.3">
      <c r="A1" s="5" t="s">
        <v>0</v>
      </c>
    </row>
    <row r="2" spans="1:6" ht="18.75" x14ac:dyDescent="0.3">
      <c r="A2" s="5"/>
    </row>
    <row r="3" spans="1:6" ht="15" x14ac:dyDescent="0.25">
      <c r="A3" s="62" t="s">
        <v>174</v>
      </c>
      <c r="B3" s="61"/>
    </row>
    <row r="4" spans="1:6" ht="15" x14ac:dyDescent="0.25">
      <c r="A4" t="s">
        <v>32</v>
      </c>
      <c r="B4" s="266" t="str">
        <f>'In te vullen voorblad'!B13</f>
        <v>OVL17/………………</v>
      </c>
      <c r="C4" s="266"/>
      <c r="D4" s="109"/>
      <c r="E4" s="110"/>
      <c r="F4" s="111"/>
    </row>
    <row r="5" spans="1:6" ht="15" x14ac:dyDescent="0.25">
      <c r="A5" t="s">
        <v>33</v>
      </c>
      <c r="B5" s="266" t="str">
        <f>'In te vullen voorblad'!B12</f>
        <v>……………………………………</v>
      </c>
      <c r="C5" s="266"/>
      <c r="D5" s="266"/>
      <c r="E5" s="266"/>
      <c r="F5" s="266"/>
    </row>
    <row r="6" spans="1:6" ht="15" x14ac:dyDescent="0.25">
      <c r="A6" t="s">
        <v>175</v>
      </c>
      <c r="B6"/>
      <c r="C6"/>
      <c r="D6"/>
      <c r="E6"/>
      <c r="F6"/>
    </row>
    <row r="7" spans="1:6" ht="15.75" thickBot="1" x14ac:dyDescent="0.3">
      <c r="B7" s="4"/>
      <c r="C7" s="17"/>
      <c r="D7" s="4"/>
      <c r="E7" s="20"/>
    </row>
    <row r="8" spans="1:6" ht="61.5" thickBot="1" x14ac:dyDescent="0.3">
      <c r="A8" s="6" t="s">
        <v>2</v>
      </c>
      <c r="B8" s="7" t="s">
        <v>1</v>
      </c>
      <c r="C8" s="15" t="s">
        <v>87</v>
      </c>
      <c r="D8" s="8" t="s">
        <v>3</v>
      </c>
      <c r="E8" s="21" t="s">
        <v>176</v>
      </c>
      <c r="F8" s="9" t="s">
        <v>31</v>
      </c>
    </row>
    <row r="9" spans="1:6" ht="15.75" thickBot="1" x14ac:dyDescent="0.3">
      <c r="B9" s="63"/>
      <c r="C9" s="65"/>
    </row>
    <row r="10" spans="1:6" ht="15" x14ac:dyDescent="0.25">
      <c r="A10" s="68"/>
      <c r="B10" s="93"/>
      <c r="C10" s="64" t="str">
        <f t="shared" ref="C10:C16" si="0">+IF(B10="","",VLOOKUP(B10,loonwijzer,11,FALSE))</f>
        <v/>
      </c>
      <c r="D10" s="96"/>
      <c r="E10" s="97"/>
      <c r="F10" s="10" t="str">
        <f>+IF(C10="","",(E10/2)*C10)</f>
        <v/>
      </c>
    </row>
    <row r="11" spans="1:6" ht="15" x14ac:dyDescent="0.25">
      <c r="A11" s="67"/>
      <c r="B11" s="94"/>
      <c r="C11" s="64" t="str">
        <f t="shared" si="0"/>
        <v/>
      </c>
      <c r="D11" s="98"/>
      <c r="E11" s="99"/>
      <c r="F11" s="11" t="str">
        <f t="shared" ref="F11:F16" si="1">+IF(C11="","",(E11/2)*C11)</f>
        <v/>
      </c>
    </row>
    <row r="12" spans="1:6" ht="15" x14ac:dyDescent="0.25">
      <c r="A12" s="67"/>
      <c r="B12" s="94"/>
      <c r="C12" s="64" t="str">
        <f t="shared" si="0"/>
        <v/>
      </c>
      <c r="D12" s="98"/>
      <c r="E12" s="99"/>
      <c r="F12" s="11" t="str">
        <f t="shared" si="1"/>
        <v/>
      </c>
    </row>
    <row r="13" spans="1:6" ht="15" x14ac:dyDescent="0.25">
      <c r="A13" s="67"/>
      <c r="B13" s="94"/>
      <c r="C13" s="64" t="str">
        <f t="shared" si="0"/>
        <v/>
      </c>
      <c r="D13" s="98"/>
      <c r="E13" s="99"/>
      <c r="F13" s="39" t="str">
        <f t="shared" si="1"/>
        <v/>
      </c>
    </row>
    <row r="14" spans="1:6" ht="15" x14ac:dyDescent="0.25">
      <c r="A14" s="67"/>
      <c r="B14" s="94"/>
      <c r="C14" s="64" t="str">
        <f t="shared" si="0"/>
        <v/>
      </c>
      <c r="D14" s="98"/>
      <c r="E14" s="99"/>
      <c r="F14" s="39" t="str">
        <f t="shared" si="1"/>
        <v/>
      </c>
    </row>
    <row r="15" spans="1:6" ht="15" x14ac:dyDescent="0.25">
      <c r="A15" s="67"/>
      <c r="B15" s="94"/>
      <c r="C15" s="64" t="str">
        <f t="shared" si="0"/>
        <v/>
      </c>
      <c r="D15" s="98"/>
      <c r="E15" s="99"/>
      <c r="F15" s="39" t="str">
        <f t="shared" si="1"/>
        <v/>
      </c>
    </row>
    <row r="16" spans="1:6" ht="15.75" thickBot="1" x14ac:dyDescent="0.3">
      <c r="A16" s="69"/>
      <c r="B16" s="95"/>
      <c r="C16" s="66" t="str">
        <f t="shared" si="0"/>
        <v/>
      </c>
      <c r="D16" s="100"/>
      <c r="E16" s="101"/>
      <c r="F16" s="39" t="str">
        <f t="shared" si="1"/>
        <v/>
      </c>
    </row>
    <row r="17" spans="1:6" s="2" customFormat="1" ht="15.75" thickBot="1" x14ac:dyDescent="0.3">
      <c r="A17" s="262" t="s">
        <v>92</v>
      </c>
      <c r="B17" s="265"/>
      <c r="C17" s="265"/>
      <c r="D17" s="263"/>
      <c r="E17" s="264"/>
      <c r="F17" s="40">
        <f>SUM(F10:F16)</f>
        <v>0</v>
      </c>
    </row>
    <row r="18" spans="1:6" ht="15" x14ac:dyDescent="0.25">
      <c r="A18" s="102"/>
      <c r="B18" s="93"/>
      <c r="C18" s="16" t="str">
        <f t="shared" ref="C18:C24" si="2">+IF(B18="","",VLOOKUP(B18,loonwijzer,11,FALSE))</f>
        <v/>
      </c>
      <c r="D18" s="98"/>
      <c r="E18" s="99"/>
      <c r="F18" s="10" t="str">
        <f>+IF(C18="","",(E18/2)*C18)</f>
        <v/>
      </c>
    </row>
    <row r="19" spans="1:6" ht="15" x14ac:dyDescent="0.25">
      <c r="A19" s="102"/>
      <c r="B19" s="94"/>
      <c r="C19" s="16" t="str">
        <f t="shared" si="2"/>
        <v/>
      </c>
      <c r="D19" s="98"/>
      <c r="E19" s="99"/>
      <c r="F19" s="11" t="str">
        <f t="shared" ref="F19:F24" si="3">+IF(C19="","",(E19/2)*C19)</f>
        <v/>
      </c>
    </row>
    <row r="20" spans="1:6" ht="15" x14ac:dyDescent="0.25">
      <c r="A20" s="102"/>
      <c r="B20" s="94"/>
      <c r="C20" s="16" t="str">
        <f t="shared" si="2"/>
        <v/>
      </c>
      <c r="D20" s="98"/>
      <c r="E20" s="99"/>
      <c r="F20" s="11" t="str">
        <f t="shared" si="3"/>
        <v/>
      </c>
    </row>
    <row r="21" spans="1:6" ht="15" x14ac:dyDescent="0.25">
      <c r="A21" s="102"/>
      <c r="B21" s="94"/>
      <c r="C21" s="16" t="str">
        <f t="shared" si="2"/>
        <v/>
      </c>
      <c r="D21" s="98"/>
      <c r="E21" s="99"/>
      <c r="F21" s="39" t="str">
        <f t="shared" si="3"/>
        <v/>
      </c>
    </row>
    <row r="22" spans="1:6" ht="15" x14ac:dyDescent="0.25">
      <c r="A22" s="102"/>
      <c r="B22" s="94"/>
      <c r="C22" s="16" t="str">
        <f t="shared" si="2"/>
        <v/>
      </c>
      <c r="D22" s="98"/>
      <c r="E22" s="99"/>
      <c r="F22" s="39" t="str">
        <f t="shared" si="3"/>
        <v/>
      </c>
    </row>
    <row r="23" spans="1:6" ht="15" x14ac:dyDescent="0.25">
      <c r="A23" s="102"/>
      <c r="B23" s="94"/>
      <c r="C23" s="16" t="str">
        <f t="shared" si="2"/>
        <v/>
      </c>
      <c r="D23" s="98"/>
      <c r="E23" s="99"/>
      <c r="F23" s="39" t="str">
        <f t="shared" si="3"/>
        <v/>
      </c>
    </row>
    <row r="24" spans="1:6" ht="15.75" thickBot="1" x14ac:dyDescent="0.3">
      <c r="A24" s="103"/>
      <c r="B24" s="95"/>
      <c r="C24" s="16" t="str">
        <f t="shared" si="2"/>
        <v/>
      </c>
      <c r="D24" s="100"/>
      <c r="E24" s="101"/>
      <c r="F24" s="39" t="str">
        <f t="shared" si="3"/>
        <v/>
      </c>
    </row>
    <row r="25" spans="1:6" s="2" customFormat="1" ht="15.75" thickBot="1" x14ac:dyDescent="0.3">
      <c r="A25" s="262" t="s">
        <v>92</v>
      </c>
      <c r="B25" s="263"/>
      <c r="C25" s="263"/>
      <c r="D25" s="263"/>
      <c r="E25" s="264"/>
      <c r="F25" s="40">
        <f>SUM(F18:F24)</f>
        <v>0</v>
      </c>
    </row>
    <row r="26" spans="1:6" ht="15" x14ac:dyDescent="0.25">
      <c r="A26" s="102"/>
      <c r="B26" s="93"/>
      <c r="C26" s="16" t="str">
        <f t="shared" ref="C26:C33" si="4">+IF(B26="","",VLOOKUP(B26,loonwijzer,11,FALSE))</f>
        <v/>
      </c>
      <c r="D26" s="98"/>
      <c r="E26" s="99"/>
      <c r="F26" s="10" t="str">
        <f>+IF(C26="","",(E26/2)*C26)</f>
        <v/>
      </c>
    </row>
    <row r="27" spans="1:6" ht="15" x14ac:dyDescent="0.25">
      <c r="A27" s="102"/>
      <c r="B27" s="94"/>
      <c r="C27" s="16" t="str">
        <f t="shared" si="4"/>
        <v/>
      </c>
      <c r="D27" s="98"/>
      <c r="E27" s="99"/>
      <c r="F27" s="11" t="str">
        <f t="shared" ref="F27:F33" si="5">+IF(C27="","",(E27/2)*C27)</f>
        <v/>
      </c>
    </row>
    <row r="28" spans="1:6" ht="15" x14ac:dyDescent="0.25">
      <c r="A28" s="102"/>
      <c r="B28" s="94"/>
      <c r="C28" s="16" t="str">
        <f t="shared" si="4"/>
        <v/>
      </c>
      <c r="D28" s="98"/>
      <c r="E28" s="99"/>
      <c r="F28" s="11" t="str">
        <f t="shared" si="5"/>
        <v/>
      </c>
    </row>
    <row r="29" spans="1:6" ht="15" x14ac:dyDescent="0.25">
      <c r="A29" s="102"/>
      <c r="B29" s="94"/>
      <c r="C29" s="16" t="str">
        <f t="shared" si="4"/>
        <v/>
      </c>
      <c r="D29" s="98"/>
      <c r="E29" s="99"/>
      <c r="F29" s="39" t="str">
        <f t="shared" si="5"/>
        <v/>
      </c>
    </row>
    <row r="30" spans="1:6" ht="15" x14ac:dyDescent="0.25">
      <c r="A30" s="102"/>
      <c r="B30" s="94"/>
      <c r="C30" s="16" t="str">
        <f t="shared" si="4"/>
        <v/>
      </c>
      <c r="D30" s="98"/>
      <c r="E30" s="99"/>
      <c r="F30" s="39" t="str">
        <f t="shared" si="5"/>
        <v/>
      </c>
    </row>
    <row r="31" spans="1:6" ht="15" x14ac:dyDescent="0.25">
      <c r="A31" s="102"/>
      <c r="B31" s="94"/>
      <c r="C31" s="16" t="str">
        <f t="shared" si="4"/>
        <v/>
      </c>
      <c r="D31" s="98"/>
      <c r="E31" s="99"/>
      <c r="F31" s="39" t="str">
        <f t="shared" si="5"/>
        <v/>
      </c>
    </row>
    <row r="32" spans="1:6" ht="15" x14ac:dyDescent="0.25">
      <c r="A32" s="102"/>
      <c r="B32" s="94"/>
      <c r="C32" s="16" t="str">
        <f t="shared" si="4"/>
        <v/>
      </c>
      <c r="D32" s="98"/>
      <c r="E32" s="99"/>
      <c r="F32" s="39" t="str">
        <f t="shared" si="5"/>
        <v/>
      </c>
    </row>
    <row r="33" spans="1:6" ht="15" thickBot="1" x14ac:dyDescent="0.35">
      <c r="A33" s="103"/>
      <c r="B33" s="104"/>
      <c r="C33" s="16" t="str">
        <f t="shared" si="4"/>
        <v/>
      </c>
      <c r="D33" s="100"/>
      <c r="E33" s="101"/>
      <c r="F33" s="39" t="str">
        <f t="shared" si="5"/>
        <v/>
      </c>
    </row>
    <row r="34" spans="1:6" s="2" customFormat="1" ht="15" thickBot="1" x14ac:dyDescent="0.35">
      <c r="A34" s="262" t="s">
        <v>92</v>
      </c>
      <c r="B34" s="263"/>
      <c r="C34" s="263"/>
      <c r="D34" s="263"/>
      <c r="E34" s="264"/>
      <c r="F34" s="40">
        <f>SUM(F26:F33)</f>
        <v>0</v>
      </c>
    </row>
    <row r="35" spans="1:6" x14ac:dyDescent="0.3">
      <c r="A35" s="105"/>
      <c r="B35" s="93"/>
      <c r="C35" s="16" t="str">
        <f t="shared" ref="C35:C41" si="6">+IF(B35="","",VLOOKUP(B35,loonwijzer,11,FALSE))</f>
        <v/>
      </c>
      <c r="D35" s="106"/>
      <c r="E35" s="107"/>
      <c r="F35" s="10" t="str">
        <f>+IF(C35="","",(E35/2)*C35)</f>
        <v/>
      </c>
    </row>
    <row r="36" spans="1:6" x14ac:dyDescent="0.3">
      <c r="A36" s="102"/>
      <c r="B36" s="94"/>
      <c r="C36" s="16" t="str">
        <f t="shared" si="6"/>
        <v/>
      </c>
      <c r="D36" s="98"/>
      <c r="E36" s="99"/>
      <c r="F36" s="11" t="str">
        <f t="shared" ref="F36:F41" si="7">+IF(C36="","",(E36/2)*C36)</f>
        <v/>
      </c>
    </row>
    <row r="37" spans="1:6" x14ac:dyDescent="0.3">
      <c r="A37" s="102"/>
      <c r="B37" s="94"/>
      <c r="C37" s="16" t="str">
        <f t="shared" si="6"/>
        <v/>
      </c>
      <c r="D37" s="98"/>
      <c r="E37" s="99"/>
      <c r="F37" s="11" t="str">
        <f t="shared" si="7"/>
        <v/>
      </c>
    </row>
    <row r="38" spans="1:6" x14ac:dyDescent="0.3">
      <c r="A38" s="102"/>
      <c r="B38" s="94"/>
      <c r="C38" s="16" t="str">
        <f t="shared" si="6"/>
        <v/>
      </c>
      <c r="D38" s="98"/>
      <c r="E38" s="99"/>
      <c r="F38" s="39" t="str">
        <f t="shared" si="7"/>
        <v/>
      </c>
    </row>
    <row r="39" spans="1:6" x14ac:dyDescent="0.3">
      <c r="A39" s="102"/>
      <c r="B39" s="94"/>
      <c r="C39" s="16" t="str">
        <f t="shared" si="6"/>
        <v/>
      </c>
      <c r="D39" s="98"/>
      <c r="E39" s="99"/>
      <c r="F39" s="39" t="str">
        <f t="shared" si="7"/>
        <v/>
      </c>
    </row>
    <row r="40" spans="1:6" x14ac:dyDescent="0.3">
      <c r="A40" s="102"/>
      <c r="B40" s="94"/>
      <c r="C40" s="16" t="str">
        <f t="shared" si="6"/>
        <v/>
      </c>
      <c r="D40" s="98"/>
      <c r="E40" s="99"/>
      <c r="F40" s="39" t="str">
        <f t="shared" si="7"/>
        <v/>
      </c>
    </row>
    <row r="41" spans="1:6" ht="15" thickBot="1" x14ac:dyDescent="0.35">
      <c r="A41" s="103"/>
      <c r="B41" s="95"/>
      <c r="C41" s="16" t="str">
        <f t="shared" si="6"/>
        <v/>
      </c>
      <c r="D41" s="100"/>
      <c r="E41" s="101"/>
      <c r="F41" s="39" t="str">
        <f t="shared" si="7"/>
        <v/>
      </c>
    </row>
    <row r="42" spans="1:6" s="2" customFormat="1" ht="15" thickBot="1" x14ac:dyDescent="0.35">
      <c r="A42" s="262" t="s">
        <v>92</v>
      </c>
      <c r="B42" s="263"/>
      <c r="C42" s="263"/>
      <c r="D42" s="263"/>
      <c r="E42" s="264"/>
      <c r="F42" s="40">
        <f>SUM(F35:F41)</f>
        <v>0</v>
      </c>
    </row>
    <row r="43" spans="1:6" x14ac:dyDescent="0.3">
      <c r="A43" s="105"/>
      <c r="B43" s="93"/>
      <c r="C43" s="16" t="str">
        <f t="shared" ref="C43:C49" si="8">+IF(B43="","",VLOOKUP(B43,loonwijzer,11,FALSE))</f>
        <v/>
      </c>
      <c r="D43" s="106"/>
      <c r="E43" s="107"/>
      <c r="F43" s="10" t="str">
        <f>+IF(C43="","",(E43/2)*C43)</f>
        <v/>
      </c>
    </row>
    <row r="44" spans="1:6" x14ac:dyDescent="0.3">
      <c r="A44" s="102"/>
      <c r="B44" s="94"/>
      <c r="C44" s="16" t="str">
        <f t="shared" si="8"/>
        <v/>
      </c>
      <c r="D44" s="98"/>
      <c r="E44" s="99"/>
      <c r="F44" s="11" t="str">
        <f t="shared" ref="F44:F49" si="9">+IF(C44="","",(E44/2)*C44)</f>
        <v/>
      </c>
    </row>
    <row r="45" spans="1:6" x14ac:dyDescent="0.3">
      <c r="A45" s="102"/>
      <c r="B45" s="94"/>
      <c r="C45" s="16" t="str">
        <f t="shared" si="8"/>
        <v/>
      </c>
      <c r="D45" s="98"/>
      <c r="E45" s="99"/>
      <c r="F45" s="11" t="str">
        <f t="shared" si="9"/>
        <v/>
      </c>
    </row>
    <row r="46" spans="1:6" x14ac:dyDescent="0.3">
      <c r="A46" s="102"/>
      <c r="B46" s="94"/>
      <c r="C46" s="16" t="str">
        <f t="shared" si="8"/>
        <v/>
      </c>
      <c r="D46" s="98"/>
      <c r="E46" s="99"/>
      <c r="F46" s="39" t="str">
        <f t="shared" si="9"/>
        <v/>
      </c>
    </row>
    <row r="47" spans="1:6" x14ac:dyDescent="0.3">
      <c r="A47" s="102"/>
      <c r="B47" s="94"/>
      <c r="C47" s="16" t="str">
        <f t="shared" si="8"/>
        <v/>
      </c>
      <c r="D47" s="98"/>
      <c r="E47" s="99"/>
      <c r="F47" s="39" t="str">
        <f t="shared" si="9"/>
        <v/>
      </c>
    </row>
    <row r="48" spans="1:6" x14ac:dyDescent="0.3">
      <c r="A48" s="102"/>
      <c r="B48" s="94"/>
      <c r="C48" s="16" t="str">
        <f t="shared" si="8"/>
        <v/>
      </c>
      <c r="D48" s="98"/>
      <c r="E48" s="99"/>
      <c r="F48" s="39" t="str">
        <f t="shared" si="9"/>
        <v/>
      </c>
    </row>
    <row r="49" spans="1:6" ht="15" thickBot="1" x14ac:dyDescent="0.35">
      <c r="A49" s="103"/>
      <c r="B49" s="95"/>
      <c r="C49" s="16" t="str">
        <f t="shared" si="8"/>
        <v/>
      </c>
      <c r="D49" s="100"/>
      <c r="E49" s="101"/>
      <c r="F49" s="39" t="str">
        <f t="shared" si="9"/>
        <v/>
      </c>
    </row>
    <row r="50" spans="1:6" s="2" customFormat="1" ht="15" thickBot="1" x14ac:dyDescent="0.35">
      <c r="A50" s="262" t="s">
        <v>92</v>
      </c>
      <c r="B50" s="263"/>
      <c r="C50" s="263"/>
      <c r="D50" s="263"/>
      <c r="E50" s="264"/>
      <c r="F50" s="40">
        <f>SUM(F43:F49)</f>
        <v>0</v>
      </c>
    </row>
    <row r="51" spans="1:6" x14ac:dyDescent="0.3">
      <c r="A51" s="105"/>
      <c r="B51" s="93"/>
      <c r="C51" s="16" t="str">
        <f t="shared" ref="C51:C58" si="10">+IF(B51="","",VLOOKUP(B51,loonwijzer,11,FALSE))</f>
        <v/>
      </c>
      <c r="D51" s="106"/>
      <c r="E51" s="107"/>
      <c r="F51" s="10" t="str">
        <f>+IF(C51="","",(E51/2)*C51)</f>
        <v/>
      </c>
    </row>
    <row r="52" spans="1:6" x14ac:dyDescent="0.3">
      <c r="A52" s="102"/>
      <c r="B52" s="94"/>
      <c r="C52" s="16" t="str">
        <f t="shared" si="10"/>
        <v/>
      </c>
      <c r="D52" s="98"/>
      <c r="E52" s="99"/>
      <c r="F52" s="11" t="str">
        <f t="shared" ref="F52:F58" si="11">+IF(C52="","",(E52/2)*C52)</f>
        <v/>
      </c>
    </row>
    <row r="53" spans="1:6" x14ac:dyDescent="0.3">
      <c r="A53" s="102"/>
      <c r="B53" s="94"/>
      <c r="C53" s="16" t="str">
        <f t="shared" si="10"/>
        <v/>
      </c>
      <c r="D53" s="98"/>
      <c r="E53" s="99"/>
      <c r="F53" s="11" t="str">
        <f t="shared" si="11"/>
        <v/>
      </c>
    </row>
    <row r="54" spans="1:6" x14ac:dyDescent="0.3">
      <c r="A54" s="102"/>
      <c r="B54" s="94"/>
      <c r="C54" s="16" t="str">
        <f t="shared" si="10"/>
        <v/>
      </c>
      <c r="D54" s="98"/>
      <c r="E54" s="99"/>
      <c r="F54" s="39" t="str">
        <f t="shared" si="11"/>
        <v/>
      </c>
    </row>
    <row r="55" spans="1:6" x14ac:dyDescent="0.3">
      <c r="A55" s="102"/>
      <c r="B55" s="94"/>
      <c r="C55" s="16" t="str">
        <f t="shared" si="10"/>
        <v/>
      </c>
      <c r="D55" s="98"/>
      <c r="E55" s="99"/>
      <c r="F55" s="39" t="str">
        <f t="shared" si="11"/>
        <v/>
      </c>
    </row>
    <row r="56" spans="1:6" x14ac:dyDescent="0.3">
      <c r="A56" s="102"/>
      <c r="B56" s="94"/>
      <c r="C56" s="16" t="str">
        <f t="shared" si="10"/>
        <v/>
      </c>
      <c r="D56" s="98"/>
      <c r="E56" s="99"/>
      <c r="F56" s="39" t="str">
        <f t="shared" si="11"/>
        <v/>
      </c>
    </row>
    <row r="57" spans="1:6" x14ac:dyDescent="0.3">
      <c r="A57" s="102"/>
      <c r="B57" s="108"/>
      <c r="C57" s="16" t="str">
        <f t="shared" si="10"/>
        <v/>
      </c>
      <c r="D57" s="98"/>
      <c r="E57" s="99"/>
      <c r="F57" s="39" t="str">
        <f t="shared" si="11"/>
        <v/>
      </c>
    </row>
    <row r="58" spans="1:6" ht="15" thickBot="1" x14ac:dyDescent="0.35">
      <c r="A58" s="103"/>
      <c r="B58" s="95"/>
      <c r="C58" s="16" t="str">
        <f t="shared" si="10"/>
        <v/>
      </c>
      <c r="D58" s="100"/>
      <c r="E58" s="101"/>
      <c r="F58" s="39" t="str">
        <f t="shared" si="11"/>
        <v/>
      </c>
    </row>
    <row r="59" spans="1:6" s="2" customFormat="1" ht="15" thickBot="1" x14ac:dyDescent="0.35">
      <c r="A59" s="262" t="s">
        <v>92</v>
      </c>
      <c r="B59" s="265"/>
      <c r="C59" s="263"/>
      <c r="D59" s="263"/>
      <c r="E59" s="264"/>
      <c r="F59" s="40">
        <f>SUM(F51:F58)</f>
        <v>0</v>
      </c>
    </row>
    <row r="62" spans="1:6" ht="18" x14ac:dyDescent="0.35">
      <c r="A62" s="5" t="s">
        <v>173</v>
      </c>
      <c r="B62" s="85"/>
      <c r="C62" s="86"/>
    </row>
  </sheetData>
  <sheetProtection formatColumns="0" formatRows="0" insertColumns="0" insertRows="0" deleteColumns="0" deleteRows="0" sort="0" autoFilter="0"/>
  <mergeCells count="8">
    <mergeCell ref="A42:E42"/>
    <mergeCell ref="A50:E50"/>
    <mergeCell ref="A59:E59"/>
    <mergeCell ref="B4:C4"/>
    <mergeCell ref="B5:F5"/>
    <mergeCell ref="A17:E17"/>
    <mergeCell ref="A25:E25"/>
    <mergeCell ref="A34:E34"/>
  </mergeCells>
  <dataValidations disablePrompts="1" count="2">
    <dataValidation type="list" allowBlank="1" showInputMessage="1" showErrorMessage="1" sqref="B33">
      <formula1>looncode</formula1>
    </dataValidation>
    <dataValidation type="list" allowBlank="1" showInputMessage="1" showErrorMessage="1" errorTitle="Looncode invullen" error="Enkel een geldige looncode van het tabblad &quot;waarden lonen&quot; wordt hier aanvaard. vb A001 (groene kolom bij het tabbald waarden)" promptTitle="Looncode invullen" prompt="Hier kan enkel een looncode van het tabblad &quot;waarden lonen&quot; ingevuld worden. vb A010" sqref="B10:B16 B51:B58 B18:B24 B35:B41 B43:B49 B26:B32">
      <formula1>looncode</formula1>
    </dataValidation>
  </dataValidations>
  <pageMargins left="0.23622047244094491" right="0.23622047244094491" top="0.52" bottom="0.51" header="0.18" footer="0.17"/>
  <pageSetup paperSize="9" scale="79" orientation="portrait" r:id="rId1"/>
  <headerFooter alignWithMargins="0">
    <oddHeader>&amp;L&amp;"Arial,Vet"Aanvraag cofinanciering projecten PDPO III 2014 - 2020 OKW</oddHeader>
    <oddFooter>&amp;LVersie 3.0&amp;R&amp;N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E54"/>
  <sheetViews>
    <sheetView zoomScaleNormal="100" workbookViewId="0">
      <selection activeCell="A55" sqref="A55"/>
    </sheetView>
  </sheetViews>
  <sheetFormatPr defaultRowHeight="14.4" x14ac:dyDescent="0.3"/>
  <cols>
    <col min="1" max="1" width="77.44140625" customWidth="1"/>
    <col min="2" max="2" width="11.44140625" style="1" customWidth="1"/>
    <col min="3" max="3" width="11.109375" style="1" customWidth="1"/>
    <col min="4" max="4" width="8.5546875" style="1" customWidth="1"/>
    <col min="5" max="5" width="13" style="1" customWidth="1"/>
  </cols>
  <sheetData>
    <row r="1" spans="1:5" ht="18.75" x14ac:dyDescent="0.3">
      <c r="A1" s="5" t="s">
        <v>36</v>
      </c>
      <c r="C1" s="13"/>
      <c r="D1" s="3"/>
    </row>
    <row r="2" spans="1:5" ht="15" x14ac:dyDescent="0.25">
      <c r="C2" s="13"/>
      <c r="D2" s="3"/>
    </row>
    <row r="3" spans="1:5" ht="15" x14ac:dyDescent="0.25">
      <c r="A3" t="s">
        <v>32</v>
      </c>
      <c r="B3" s="266" t="str">
        <f>'loonberek invullen promotor'!B4:C4</f>
        <v>OVL17/………………</v>
      </c>
      <c r="C3" s="266"/>
      <c r="D3" s="112"/>
      <c r="E3" s="113"/>
    </row>
    <row r="4" spans="1:5" ht="31.5" customHeight="1" x14ac:dyDescent="0.25">
      <c r="A4" t="s">
        <v>33</v>
      </c>
      <c r="B4" s="268" t="str">
        <f>'loonberek invullen promotor'!B5:F5</f>
        <v>……………………………………</v>
      </c>
      <c r="C4" s="268"/>
      <c r="D4" s="268"/>
      <c r="E4" s="268"/>
    </row>
    <row r="5" spans="1:5" ht="15" x14ac:dyDescent="0.25">
      <c r="B5" s="12"/>
      <c r="C5" s="17"/>
      <c r="D5" s="12"/>
    </row>
    <row r="6" spans="1:5" ht="15" x14ac:dyDescent="0.25">
      <c r="A6" s="2" t="s">
        <v>37</v>
      </c>
    </row>
    <row r="8" spans="1:5" ht="15" x14ac:dyDescent="0.25">
      <c r="A8" t="s">
        <v>54</v>
      </c>
    </row>
    <row r="9" spans="1:5" ht="15" x14ac:dyDescent="0.25">
      <c r="A9" t="s">
        <v>2</v>
      </c>
      <c r="B9" s="267"/>
      <c r="C9" s="267"/>
      <c r="D9" s="267"/>
      <c r="E9" s="267"/>
    </row>
    <row r="10" spans="1:5" ht="15.75" thickBot="1" x14ac:dyDescent="0.3"/>
    <row r="11" spans="1:5" ht="35.25" thickBot="1" x14ac:dyDescent="0.3">
      <c r="A11" s="6" t="s">
        <v>40</v>
      </c>
      <c r="B11" s="7" t="s">
        <v>38</v>
      </c>
      <c r="C11" s="7" t="s">
        <v>3</v>
      </c>
      <c r="D11" s="7" t="s">
        <v>39</v>
      </c>
      <c r="E11" s="25" t="s">
        <v>50</v>
      </c>
    </row>
    <row r="12" spans="1:5" ht="15" x14ac:dyDescent="0.25">
      <c r="A12" s="22"/>
      <c r="B12" s="24"/>
      <c r="C12" s="24"/>
      <c r="D12" s="24"/>
      <c r="E12" s="26"/>
    </row>
    <row r="13" spans="1:5" ht="15" x14ac:dyDescent="0.25">
      <c r="A13" s="87"/>
      <c r="B13" s="71"/>
      <c r="C13" s="71"/>
      <c r="D13" s="71"/>
      <c r="E13" s="88"/>
    </row>
    <row r="14" spans="1:5" ht="15" x14ac:dyDescent="0.25">
      <c r="A14" s="87"/>
      <c r="B14" s="71"/>
      <c r="C14" s="71"/>
      <c r="D14" s="71"/>
      <c r="E14" s="88"/>
    </row>
    <row r="15" spans="1:5" ht="15" x14ac:dyDescent="0.25">
      <c r="A15" s="87"/>
      <c r="B15" s="71"/>
      <c r="C15" s="71"/>
      <c r="D15" s="71"/>
      <c r="E15" s="88"/>
    </row>
    <row r="16" spans="1:5" ht="15" x14ac:dyDescent="0.25">
      <c r="A16" s="87"/>
      <c r="B16" s="71"/>
      <c r="C16" s="71"/>
      <c r="D16" s="71"/>
      <c r="E16" s="88"/>
    </row>
    <row r="17" spans="1:5" ht="15" x14ac:dyDescent="0.25">
      <c r="A17" s="87"/>
      <c r="B17" s="71"/>
      <c r="C17" s="71"/>
      <c r="D17" s="71"/>
      <c r="E17" s="88"/>
    </row>
    <row r="18" spans="1:5" ht="15" x14ac:dyDescent="0.25">
      <c r="A18" s="87"/>
      <c r="B18" s="71"/>
      <c r="C18" s="71"/>
      <c r="D18" s="71"/>
      <c r="E18" s="88"/>
    </row>
    <row r="19" spans="1:5" ht="15" x14ac:dyDescent="0.25">
      <c r="A19" s="87"/>
      <c r="B19" s="71"/>
      <c r="C19" s="71"/>
      <c r="D19" s="71"/>
      <c r="E19" s="88"/>
    </row>
    <row r="20" spans="1:5" ht="15" x14ac:dyDescent="0.25">
      <c r="A20" s="87"/>
      <c r="B20" s="71"/>
      <c r="C20" s="71"/>
      <c r="D20" s="71"/>
      <c r="E20" s="88"/>
    </row>
    <row r="21" spans="1:5" ht="15" x14ac:dyDescent="0.25">
      <c r="A21" s="87"/>
      <c r="B21" s="71"/>
      <c r="C21" s="71"/>
      <c r="D21" s="71"/>
      <c r="E21" s="88"/>
    </row>
    <row r="22" spans="1:5" ht="15" x14ac:dyDescent="0.25">
      <c r="A22" s="87"/>
      <c r="B22" s="71"/>
      <c r="C22" s="71"/>
      <c r="D22" s="71"/>
      <c r="E22" s="88"/>
    </row>
    <row r="23" spans="1:5" ht="15" x14ac:dyDescent="0.25">
      <c r="A23" s="87"/>
      <c r="B23" s="71"/>
      <c r="C23" s="71"/>
      <c r="D23" s="71"/>
      <c r="E23" s="88"/>
    </row>
    <row r="24" spans="1:5" ht="15" x14ac:dyDescent="0.25">
      <c r="A24" s="87"/>
      <c r="B24" s="71"/>
      <c r="C24" s="71"/>
      <c r="D24" s="71"/>
      <c r="E24" s="88"/>
    </row>
    <row r="25" spans="1:5" ht="15" x14ac:dyDescent="0.25">
      <c r="A25" s="87"/>
      <c r="B25" s="71"/>
      <c r="C25" s="71"/>
      <c r="D25" s="71"/>
      <c r="E25" s="88"/>
    </row>
    <row r="26" spans="1:5" ht="15" x14ac:dyDescent="0.25">
      <c r="A26" s="87"/>
      <c r="B26" s="71"/>
      <c r="C26" s="71"/>
      <c r="D26" s="71"/>
      <c r="E26" s="88"/>
    </row>
    <row r="27" spans="1:5" ht="15" x14ac:dyDescent="0.25">
      <c r="A27" s="87"/>
      <c r="B27" s="71"/>
      <c r="C27" s="71"/>
      <c r="D27" s="71"/>
      <c r="E27" s="88"/>
    </row>
    <row r="28" spans="1:5" ht="15" x14ac:dyDescent="0.25">
      <c r="A28" s="87"/>
      <c r="B28" s="71"/>
      <c r="C28" s="71"/>
      <c r="D28" s="71"/>
      <c r="E28" s="88"/>
    </row>
    <row r="29" spans="1:5" ht="15" x14ac:dyDescent="0.25">
      <c r="A29" s="87"/>
      <c r="B29" s="71"/>
      <c r="C29" s="71"/>
      <c r="D29" s="71"/>
      <c r="E29" s="88"/>
    </row>
    <row r="30" spans="1:5" ht="15" x14ac:dyDescent="0.25">
      <c r="A30" s="87"/>
      <c r="B30" s="71"/>
      <c r="C30" s="71"/>
      <c r="D30" s="71"/>
      <c r="E30" s="88"/>
    </row>
    <row r="31" spans="1:5" ht="15" x14ac:dyDescent="0.25">
      <c r="A31" s="87"/>
      <c r="B31" s="71"/>
      <c r="C31" s="71"/>
      <c r="D31" s="71"/>
      <c r="E31" s="88"/>
    </row>
    <row r="32" spans="1:5" ht="15" x14ac:dyDescent="0.25">
      <c r="A32" s="87"/>
      <c r="B32" s="71"/>
      <c r="C32" s="71"/>
      <c r="D32" s="71"/>
      <c r="E32" s="88"/>
    </row>
    <row r="33" spans="1:5" ht="15" x14ac:dyDescent="0.25">
      <c r="A33" s="87"/>
      <c r="B33" s="71"/>
      <c r="C33" s="71"/>
      <c r="D33" s="71"/>
      <c r="E33" s="88"/>
    </row>
    <row r="34" spans="1:5" ht="15" x14ac:dyDescent="0.25">
      <c r="A34" s="87"/>
      <c r="B34" s="71"/>
      <c r="C34" s="71"/>
      <c r="D34" s="71"/>
      <c r="E34" s="88"/>
    </row>
    <row r="35" spans="1:5" x14ac:dyDescent="0.3">
      <c r="A35" s="87"/>
      <c r="B35" s="71"/>
      <c r="C35" s="71"/>
      <c r="D35" s="71"/>
      <c r="E35" s="88"/>
    </row>
    <row r="36" spans="1:5" x14ac:dyDescent="0.3">
      <c r="A36" s="87"/>
      <c r="B36" s="71"/>
      <c r="C36" s="71"/>
      <c r="D36" s="71"/>
      <c r="E36" s="88"/>
    </row>
    <row r="37" spans="1:5" x14ac:dyDescent="0.3">
      <c r="A37" s="87"/>
      <c r="B37" s="71"/>
      <c r="C37" s="71"/>
      <c r="D37" s="71"/>
      <c r="E37" s="88"/>
    </row>
    <row r="38" spans="1:5" x14ac:dyDescent="0.3">
      <c r="A38" s="87"/>
      <c r="B38" s="71"/>
      <c r="C38" s="71"/>
      <c r="D38" s="71"/>
      <c r="E38" s="88"/>
    </row>
    <row r="39" spans="1:5" x14ac:dyDescent="0.3">
      <c r="A39" s="87"/>
      <c r="B39" s="71"/>
      <c r="C39" s="71"/>
      <c r="D39" s="71"/>
      <c r="E39" s="88"/>
    </row>
    <row r="40" spans="1:5" x14ac:dyDescent="0.3">
      <c r="A40" s="87"/>
      <c r="B40" s="71"/>
      <c r="C40" s="71"/>
      <c r="D40" s="71"/>
      <c r="E40" s="88"/>
    </row>
    <row r="41" spans="1:5" x14ac:dyDescent="0.3">
      <c r="A41" s="87"/>
      <c r="B41" s="71"/>
      <c r="C41" s="71"/>
      <c r="D41" s="71"/>
      <c r="E41" s="88"/>
    </row>
    <row r="42" spans="1:5" x14ac:dyDescent="0.3">
      <c r="A42" s="87"/>
      <c r="B42" s="71"/>
      <c r="C42" s="71"/>
      <c r="D42" s="71"/>
      <c r="E42" s="88"/>
    </row>
    <row r="43" spans="1:5" x14ac:dyDescent="0.3">
      <c r="A43" s="87"/>
      <c r="B43" s="71"/>
      <c r="C43" s="71"/>
      <c r="D43" s="71"/>
      <c r="E43" s="88"/>
    </row>
    <row r="44" spans="1:5" x14ac:dyDescent="0.3">
      <c r="A44" s="87"/>
      <c r="B44" s="71"/>
      <c r="C44" s="71"/>
      <c r="D44" s="71"/>
      <c r="E44" s="88"/>
    </row>
    <row r="45" spans="1:5" x14ac:dyDescent="0.3">
      <c r="A45" s="87"/>
      <c r="B45" s="71"/>
      <c r="C45" s="71"/>
      <c r="D45" s="71"/>
      <c r="E45" s="88"/>
    </row>
    <row r="46" spans="1:5" x14ac:dyDescent="0.3">
      <c r="A46" s="87"/>
      <c r="B46" s="71"/>
      <c r="C46" s="71"/>
      <c r="D46" s="71"/>
      <c r="E46" s="88"/>
    </row>
    <row r="47" spans="1:5" x14ac:dyDescent="0.3">
      <c r="A47" s="87"/>
      <c r="B47" s="71"/>
      <c r="C47" s="71"/>
      <c r="D47" s="71"/>
      <c r="E47" s="88"/>
    </row>
    <row r="48" spans="1:5" x14ac:dyDescent="0.3">
      <c r="A48" s="87"/>
      <c r="B48" s="71"/>
      <c r="C48" s="71"/>
      <c r="D48" s="71"/>
      <c r="E48" s="88"/>
    </row>
    <row r="49" spans="1:5" x14ac:dyDescent="0.3">
      <c r="A49" s="87"/>
      <c r="B49" s="71"/>
      <c r="C49" s="71"/>
      <c r="D49" s="71"/>
      <c r="E49" s="88"/>
    </row>
    <row r="50" spans="1:5" x14ac:dyDescent="0.3">
      <c r="A50" s="87"/>
      <c r="B50" s="71"/>
      <c r="C50" s="71"/>
      <c r="D50" s="71"/>
      <c r="E50" s="88"/>
    </row>
    <row r="51" spans="1:5" x14ac:dyDescent="0.3">
      <c r="A51" s="87"/>
      <c r="B51" s="71"/>
      <c r="C51" s="71"/>
      <c r="D51" s="71"/>
      <c r="E51" s="88"/>
    </row>
    <row r="52" spans="1:5" ht="15" thickBot="1" x14ac:dyDescent="0.35">
      <c r="A52" s="89"/>
      <c r="B52" s="72"/>
      <c r="C52" s="72"/>
      <c r="D52" s="72"/>
      <c r="E52" s="90"/>
    </row>
    <row r="53" spans="1:5" x14ac:dyDescent="0.3">
      <c r="A53" t="s">
        <v>88</v>
      </c>
      <c r="E53" s="1">
        <f>SUM(E13:E52)</f>
        <v>0</v>
      </c>
    </row>
    <row r="54" spans="1:5" x14ac:dyDescent="0.3">
      <c r="E54" s="27"/>
    </row>
  </sheetData>
  <mergeCells count="3">
    <mergeCell ref="B3:C3"/>
    <mergeCell ref="B9:E9"/>
    <mergeCell ref="B4:E4"/>
  </mergeCells>
  <pageMargins left="0.23622047244094491" right="0.23622047244094491" top="0.69" bottom="0.6" header="0.31496062992125984" footer="0.31496062992125984"/>
  <pageSetup paperSize="9" scale="81" orientation="portrait" r:id="rId1"/>
  <headerFooter alignWithMargins="0">
    <oddHeader>&amp;L&amp;"Arial,Vet"Aanvraag cofinanciering projecten PDPO III 2014 - 2020 OKW</oddHeader>
    <oddFooter>&amp;LVersie 3.0&amp;R&amp;N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AA30"/>
  <sheetViews>
    <sheetView zoomScaleNormal="100" workbookViewId="0">
      <selection activeCell="D32" sqref="D32"/>
    </sheetView>
  </sheetViews>
  <sheetFormatPr defaultColWidth="9.109375" defaultRowHeight="14.4" x14ac:dyDescent="0.3"/>
  <cols>
    <col min="1" max="1" width="9.5546875" style="1" customWidth="1"/>
    <col min="2" max="2" width="11.88671875" style="203" bestFit="1" customWidth="1"/>
    <col min="3" max="3" width="13.5546875" style="204" customWidth="1"/>
    <col min="4" max="4" width="12.33203125" style="203" customWidth="1"/>
    <col min="5" max="5" width="13.88671875" style="203" customWidth="1"/>
    <col min="6" max="6" width="14" style="203" customWidth="1"/>
    <col min="7" max="8" width="12" style="203" customWidth="1"/>
    <col min="9" max="9" width="13.109375" style="203" customWidth="1"/>
    <col min="10" max="10" width="13.33203125" style="204" customWidth="1"/>
    <col min="11" max="11" width="14" style="203" customWidth="1"/>
    <col min="12" max="13" width="9.109375" style="203"/>
    <col min="14" max="27" width="9.109375" style="205"/>
    <col min="28" max="16384" width="9.109375" style="203"/>
  </cols>
  <sheetData>
    <row r="1" spans="1:27" ht="18.75" x14ac:dyDescent="0.3">
      <c r="A1" s="202" t="s">
        <v>205</v>
      </c>
    </row>
    <row r="2" spans="1:27" s="1" customFormat="1" ht="63" customHeight="1" thickBot="1" x14ac:dyDescent="0.3">
      <c r="A2" s="206" t="s">
        <v>135</v>
      </c>
      <c r="B2" s="207"/>
      <c r="C2" s="212" t="s">
        <v>56</v>
      </c>
      <c r="D2" s="207"/>
      <c r="E2" s="207"/>
      <c r="F2" s="207"/>
      <c r="G2" s="207"/>
      <c r="H2" s="208"/>
      <c r="I2" s="207"/>
      <c r="J2" s="209"/>
      <c r="K2" s="213" t="s">
        <v>200</v>
      </c>
    </row>
    <row r="3" spans="1:27" s="210" customFormat="1" ht="57.75" x14ac:dyDescent="0.25">
      <c r="A3" s="219" t="s">
        <v>201</v>
      </c>
      <c r="B3" s="220" t="s">
        <v>57</v>
      </c>
      <c r="C3" s="221" t="s">
        <v>58</v>
      </c>
      <c r="D3" s="220" t="s">
        <v>59</v>
      </c>
      <c r="E3" s="220" t="s">
        <v>202</v>
      </c>
      <c r="F3" s="220" t="s">
        <v>60</v>
      </c>
      <c r="G3" s="222" t="s">
        <v>61</v>
      </c>
      <c r="H3" s="220" t="s">
        <v>203</v>
      </c>
      <c r="I3" s="220" t="s">
        <v>204</v>
      </c>
      <c r="J3" s="220" t="s">
        <v>62</v>
      </c>
      <c r="K3" s="223" t="s">
        <v>63</v>
      </c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ht="15" x14ac:dyDescent="0.25">
      <c r="A4" s="214" t="s">
        <v>4</v>
      </c>
      <c r="B4" s="216">
        <v>23394.13</v>
      </c>
      <c r="C4" s="217">
        <f>B4/12</f>
        <v>1949.5108333333335</v>
      </c>
      <c r="D4" s="216">
        <v>1576.97</v>
      </c>
      <c r="E4" s="216">
        <v>1383.76</v>
      </c>
      <c r="F4" s="216">
        <v>7606.8122299999995</v>
      </c>
      <c r="G4" s="216">
        <v>146.75703791000001</v>
      </c>
      <c r="H4" s="216">
        <v>793.94</v>
      </c>
      <c r="I4" s="216">
        <v>1241.1000000000001</v>
      </c>
      <c r="J4" s="218">
        <v>36143.469267909997</v>
      </c>
      <c r="K4" s="224">
        <v>172.11</v>
      </c>
    </row>
    <row r="5" spans="1:27" ht="15" x14ac:dyDescent="0.25">
      <c r="A5" s="214" t="s">
        <v>5</v>
      </c>
      <c r="B5" s="216">
        <v>25870.76</v>
      </c>
      <c r="C5" s="217">
        <f t="shared" ref="C5:C30" si="0">B5/12</f>
        <v>2155.8966666666665</v>
      </c>
      <c r="D5" s="216">
        <v>1743.92</v>
      </c>
      <c r="E5" s="216">
        <v>1530.26</v>
      </c>
      <c r="F5" s="216">
        <v>8412.1131399999995</v>
      </c>
      <c r="G5" s="216">
        <v>162.29359838999997</v>
      </c>
      <c r="H5" s="216">
        <v>793.94</v>
      </c>
      <c r="I5" s="216">
        <v>1241.1000000000001</v>
      </c>
      <c r="J5" s="218">
        <v>39754.38673839</v>
      </c>
      <c r="K5" s="224">
        <v>189.31</v>
      </c>
    </row>
    <row r="6" spans="1:27" ht="15" x14ac:dyDescent="0.25">
      <c r="A6" s="214" t="s">
        <v>6</v>
      </c>
      <c r="B6" s="216">
        <v>27226.22</v>
      </c>
      <c r="C6" s="217">
        <f t="shared" si="0"/>
        <v>2268.8516666666669</v>
      </c>
      <c r="D6" s="216">
        <v>1835.29</v>
      </c>
      <c r="E6" s="216">
        <v>1610.43</v>
      </c>
      <c r="F6" s="216">
        <v>8852.8515499999994</v>
      </c>
      <c r="G6" s="216">
        <v>170.79669788999999</v>
      </c>
      <c r="H6" s="216">
        <v>793.94</v>
      </c>
      <c r="I6" s="216">
        <v>1241.1000000000001</v>
      </c>
      <c r="J6" s="218">
        <v>41730.628247890003</v>
      </c>
      <c r="K6" s="224">
        <v>198.72</v>
      </c>
    </row>
    <row r="7" spans="1:27" ht="15" x14ac:dyDescent="0.25">
      <c r="A7" s="214" t="s">
        <v>7</v>
      </c>
      <c r="B7" s="216">
        <v>27912.31</v>
      </c>
      <c r="C7" s="217">
        <f>B7/12</f>
        <v>2326.0258333333336</v>
      </c>
      <c r="D7" s="216">
        <v>1881.53</v>
      </c>
      <c r="E7" s="216">
        <v>1651.01</v>
      </c>
      <c r="F7" s="216">
        <v>9075.9392399999997</v>
      </c>
      <c r="G7" s="216">
        <v>175.10064722499999</v>
      </c>
      <c r="H7" s="216">
        <v>793.94</v>
      </c>
      <c r="I7" s="216">
        <v>1241.1000000000001</v>
      </c>
      <c r="J7" s="218">
        <v>42730.929887225</v>
      </c>
      <c r="K7" s="224">
        <v>203.48</v>
      </c>
    </row>
    <row r="8" spans="1:27" ht="15" x14ac:dyDescent="0.25">
      <c r="A8" s="214" t="s">
        <v>8</v>
      </c>
      <c r="B8" s="216">
        <v>28765.75</v>
      </c>
      <c r="C8" s="217">
        <f t="shared" si="0"/>
        <v>2397.1458333333335</v>
      </c>
      <c r="D8" s="216">
        <v>1939.06</v>
      </c>
      <c r="E8" s="216">
        <v>1701.49</v>
      </c>
      <c r="F8" s="216">
        <v>9353.4426800000001</v>
      </c>
      <c r="G8" s="216">
        <v>180.45448155</v>
      </c>
      <c r="H8" s="216">
        <v>793.94</v>
      </c>
      <c r="I8" s="216">
        <v>1241.1000000000001</v>
      </c>
      <c r="J8" s="218">
        <v>43975.237161550001</v>
      </c>
      <c r="K8" s="224">
        <v>209.41</v>
      </c>
    </row>
    <row r="9" spans="1:27" ht="15" x14ac:dyDescent="0.25">
      <c r="A9" s="214" t="s">
        <v>9</v>
      </c>
      <c r="B9" s="216">
        <v>30472.61</v>
      </c>
      <c r="C9" s="217">
        <f t="shared" si="0"/>
        <v>2539.3841666666667</v>
      </c>
      <c r="D9" s="216">
        <v>2054.12</v>
      </c>
      <c r="E9" s="216">
        <v>1802.46</v>
      </c>
      <c r="F9" s="216">
        <v>9908.4464900000003</v>
      </c>
      <c r="G9" s="216">
        <v>191.16209451500001</v>
      </c>
      <c r="H9" s="216">
        <v>793.94</v>
      </c>
      <c r="I9" s="216">
        <v>1241.1000000000001</v>
      </c>
      <c r="J9" s="218">
        <v>46463.838584515004</v>
      </c>
      <c r="K9" s="224">
        <v>221.26</v>
      </c>
    </row>
    <row r="10" spans="1:27" ht="15" x14ac:dyDescent="0.25">
      <c r="A10" s="214" t="s">
        <v>10</v>
      </c>
      <c r="B10" s="216">
        <v>31677.46</v>
      </c>
      <c r="C10" s="217">
        <f t="shared" si="0"/>
        <v>2639.7883333333334</v>
      </c>
      <c r="D10" s="216">
        <v>2135.34</v>
      </c>
      <c r="E10" s="216">
        <v>1873.72</v>
      </c>
      <c r="F10" s="216">
        <v>10300.21226</v>
      </c>
      <c r="G10" s="216">
        <v>198.72038662</v>
      </c>
      <c r="H10" s="216">
        <v>793.94</v>
      </c>
      <c r="I10" s="216">
        <v>1241.1000000000001</v>
      </c>
      <c r="J10" s="218">
        <v>48220.492646620005</v>
      </c>
      <c r="K10" s="224">
        <v>229.62</v>
      </c>
    </row>
    <row r="11" spans="1:27" ht="15" x14ac:dyDescent="0.25">
      <c r="A11" s="214" t="s">
        <v>11</v>
      </c>
      <c r="B11" s="216">
        <v>32949.25</v>
      </c>
      <c r="C11" s="217">
        <f t="shared" si="0"/>
        <v>2745.7708333333335</v>
      </c>
      <c r="D11" s="216">
        <v>2221.0700000000002</v>
      </c>
      <c r="E11" s="216">
        <v>1948.95</v>
      </c>
      <c r="F11" s="216">
        <v>10713.747399999998</v>
      </c>
      <c r="G11" s="216">
        <v>206.69865499499997</v>
      </c>
      <c r="H11" s="216">
        <v>793.94</v>
      </c>
      <c r="I11" s="216">
        <v>1241.1000000000001</v>
      </c>
      <c r="J11" s="218">
        <v>50074.756054994999</v>
      </c>
      <c r="K11" s="224">
        <v>238.45</v>
      </c>
    </row>
    <row r="12" spans="1:27" ht="15" x14ac:dyDescent="0.25">
      <c r="A12" s="214" t="s">
        <v>12</v>
      </c>
      <c r="B12" s="216">
        <v>35593.22</v>
      </c>
      <c r="C12" s="217">
        <f t="shared" si="0"/>
        <v>2966.1016666666669</v>
      </c>
      <c r="D12" s="216">
        <v>2399.29</v>
      </c>
      <c r="E12" s="216">
        <v>2105.34</v>
      </c>
      <c r="F12" s="216">
        <v>11573.457919999999</v>
      </c>
      <c r="G12" s="216">
        <v>223.28487772500003</v>
      </c>
      <c r="H12" s="216">
        <v>793.94</v>
      </c>
      <c r="I12" s="216">
        <v>1241.1000000000001</v>
      </c>
      <c r="J12" s="218">
        <v>53929.632797725004</v>
      </c>
      <c r="K12" s="224">
        <v>256.81</v>
      </c>
    </row>
    <row r="13" spans="1:27" ht="15" x14ac:dyDescent="0.25">
      <c r="A13" s="214" t="s">
        <v>13</v>
      </c>
      <c r="B13" s="216">
        <v>36865</v>
      </c>
      <c r="C13" s="217">
        <f t="shared" si="0"/>
        <v>3072.0833333333335</v>
      </c>
      <c r="D13" s="216">
        <v>2485.02</v>
      </c>
      <c r="E13" s="216">
        <v>2180.56</v>
      </c>
      <c r="F13" s="216">
        <v>11986.986919999999</v>
      </c>
      <c r="G13" s="216">
        <v>231.26303472999996</v>
      </c>
      <c r="H13" s="216">
        <v>793.94</v>
      </c>
      <c r="I13" s="216">
        <v>1241.1000000000001</v>
      </c>
      <c r="J13" s="218">
        <v>55783.869954729998</v>
      </c>
      <c r="K13" s="224">
        <v>265.64</v>
      </c>
    </row>
    <row r="14" spans="1:27" ht="15" x14ac:dyDescent="0.25">
      <c r="A14" s="214" t="s">
        <v>14</v>
      </c>
      <c r="B14" s="216">
        <v>37701.699999999997</v>
      </c>
      <c r="C14" s="217">
        <f t="shared" si="0"/>
        <v>3141.8083333333329</v>
      </c>
      <c r="D14" s="216">
        <v>2541.42</v>
      </c>
      <c r="E14" s="216">
        <v>2005.73</v>
      </c>
      <c r="F14" s="216">
        <v>12190.18101</v>
      </c>
      <c r="G14" s="216">
        <v>235.26272122499998</v>
      </c>
      <c r="H14" s="216">
        <v>793.94</v>
      </c>
      <c r="I14" s="216">
        <v>1241.1000000000001</v>
      </c>
      <c r="J14" s="218">
        <v>56709.333731225001</v>
      </c>
      <c r="K14" s="224">
        <v>270.04000000000002</v>
      </c>
    </row>
    <row r="15" spans="1:27" ht="15" x14ac:dyDescent="0.25">
      <c r="A15" s="214" t="s">
        <v>15</v>
      </c>
      <c r="B15" s="216">
        <v>38956.75</v>
      </c>
      <c r="C15" s="217">
        <f t="shared" si="0"/>
        <v>3246.3958333333335</v>
      </c>
      <c r="D15" s="216">
        <v>2626.03</v>
      </c>
      <c r="E15" s="216">
        <v>2072.5</v>
      </c>
      <c r="F15" s="216">
        <v>12595.97975</v>
      </c>
      <c r="G15" s="216">
        <v>243.09442667999997</v>
      </c>
      <c r="H15" s="216">
        <v>793.94</v>
      </c>
      <c r="I15" s="216">
        <v>1241.1000000000001</v>
      </c>
      <c r="J15" s="218">
        <v>58529.394176679998</v>
      </c>
      <c r="K15" s="224">
        <v>278.70999999999998</v>
      </c>
    </row>
    <row r="16" spans="1:27" ht="15" x14ac:dyDescent="0.25">
      <c r="A16" s="214" t="s">
        <v>16</v>
      </c>
      <c r="B16" s="216">
        <v>40211.800000000003</v>
      </c>
      <c r="C16" s="217">
        <f t="shared" si="0"/>
        <v>3350.9833333333336</v>
      </c>
      <c r="D16" s="216">
        <v>2710.63</v>
      </c>
      <c r="E16" s="216">
        <v>2139.27</v>
      </c>
      <c r="F16" s="216">
        <v>13001.778490000001</v>
      </c>
      <c r="G16" s="216">
        <v>250.92607644999998</v>
      </c>
      <c r="H16" s="216">
        <v>793.94</v>
      </c>
      <c r="I16" s="216">
        <v>1241.1000000000001</v>
      </c>
      <c r="J16" s="218">
        <v>60349.444566449994</v>
      </c>
      <c r="K16" s="224">
        <v>287.38</v>
      </c>
    </row>
    <row r="17" spans="1:11" ht="15" x14ac:dyDescent="0.25">
      <c r="A17" s="214" t="s">
        <v>17</v>
      </c>
      <c r="B17" s="216">
        <v>41383.18</v>
      </c>
      <c r="C17" s="217">
        <f t="shared" si="0"/>
        <v>3448.5983333333334</v>
      </c>
      <c r="D17" s="216">
        <v>2789.59</v>
      </c>
      <c r="E17" s="216">
        <v>2201.59</v>
      </c>
      <c r="F17" s="216">
        <v>13380.52439</v>
      </c>
      <c r="G17" s="216">
        <v>258.23562365999999</v>
      </c>
      <c r="H17" s="216">
        <v>793.94</v>
      </c>
      <c r="I17" s="216">
        <v>1241.1000000000001</v>
      </c>
      <c r="J17" s="218">
        <v>62048.160013660003</v>
      </c>
      <c r="K17" s="224">
        <v>295.47000000000003</v>
      </c>
    </row>
    <row r="18" spans="1:11" ht="15" x14ac:dyDescent="0.25">
      <c r="A18" s="214" t="s">
        <v>18</v>
      </c>
      <c r="B18" s="216">
        <v>43976.95</v>
      </c>
      <c r="C18" s="217">
        <f t="shared" si="0"/>
        <v>3664.7458333333329</v>
      </c>
      <c r="D18" s="216">
        <v>2964.43</v>
      </c>
      <c r="E18" s="216">
        <v>2339.5700000000002</v>
      </c>
      <c r="F18" s="216">
        <v>14219.171639999999</v>
      </c>
      <c r="G18" s="216">
        <v>274.42097007499996</v>
      </c>
      <c r="H18" s="216">
        <v>793.94</v>
      </c>
      <c r="I18" s="216">
        <v>1241.1000000000001</v>
      </c>
      <c r="J18" s="218">
        <v>65809.582610074998</v>
      </c>
      <c r="K18" s="224">
        <v>313.38</v>
      </c>
    </row>
    <row r="19" spans="1:11" ht="15" x14ac:dyDescent="0.25">
      <c r="A19" s="214" t="s">
        <v>19</v>
      </c>
      <c r="B19" s="216">
        <v>46487.05</v>
      </c>
      <c r="C19" s="217">
        <f t="shared" si="0"/>
        <v>3873.9208333333336</v>
      </c>
      <c r="D19" s="216">
        <v>3133.63</v>
      </c>
      <c r="E19" s="216">
        <v>2473.11</v>
      </c>
      <c r="F19" s="216">
        <v>15030.769120000001</v>
      </c>
      <c r="G19" s="216">
        <v>290.08426961499998</v>
      </c>
      <c r="H19" s="216">
        <v>793.94</v>
      </c>
      <c r="I19" s="216">
        <v>1241.1000000000001</v>
      </c>
      <c r="J19" s="218">
        <v>69449.68338961502</v>
      </c>
      <c r="K19" s="224">
        <v>330.71</v>
      </c>
    </row>
    <row r="20" spans="1:11" ht="15" x14ac:dyDescent="0.25">
      <c r="A20" s="214" t="s">
        <v>20</v>
      </c>
      <c r="B20" s="216">
        <v>48997.15</v>
      </c>
      <c r="C20" s="217">
        <f t="shared" si="0"/>
        <v>4083.0958333333333</v>
      </c>
      <c r="D20" s="216">
        <v>3302.84</v>
      </c>
      <c r="E20" s="216">
        <v>2606.65</v>
      </c>
      <c r="F20" s="216">
        <v>15842.366600000001</v>
      </c>
      <c r="G20" s="216">
        <v>305.74762484000001</v>
      </c>
      <c r="H20" s="216">
        <v>793.94</v>
      </c>
      <c r="I20" s="216">
        <v>1241.1000000000001</v>
      </c>
      <c r="J20" s="218">
        <v>73089.794224840021</v>
      </c>
      <c r="K20" s="224">
        <v>348.05</v>
      </c>
    </row>
    <row r="21" spans="1:11" ht="15" x14ac:dyDescent="0.25">
      <c r="A21" s="214" t="s">
        <v>21</v>
      </c>
      <c r="B21" s="216">
        <v>51423.58</v>
      </c>
      <c r="C21" s="217">
        <f t="shared" si="0"/>
        <v>4285.2983333333332</v>
      </c>
      <c r="D21" s="216">
        <v>3466.4</v>
      </c>
      <c r="E21" s="216">
        <v>2735.73</v>
      </c>
      <c r="F21" s="216">
        <v>16626.908170000002</v>
      </c>
      <c r="G21" s="216">
        <v>320.88876613500003</v>
      </c>
      <c r="H21" s="216">
        <v>793.94</v>
      </c>
      <c r="I21" s="216">
        <v>1241.1000000000001</v>
      </c>
      <c r="J21" s="218">
        <v>76608.546936135011</v>
      </c>
      <c r="K21" s="224">
        <v>364.8</v>
      </c>
    </row>
    <row r="22" spans="1:11" ht="15" x14ac:dyDescent="0.25">
      <c r="A22" s="214" t="s">
        <v>22</v>
      </c>
      <c r="B22" s="216">
        <v>52343.95</v>
      </c>
      <c r="C22" s="217">
        <f t="shared" si="0"/>
        <v>4361.9958333333334</v>
      </c>
      <c r="D22" s="216">
        <v>3528.44</v>
      </c>
      <c r="E22" s="216">
        <v>2784.7</v>
      </c>
      <c r="F22" s="216">
        <v>16924.49555</v>
      </c>
      <c r="G22" s="216">
        <v>326.63200566499995</v>
      </c>
      <c r="H22" s="216">
        <v>793.94</v>
      </c>
      <c r="I22" s="216">
        <v>1241.1000000000001</v>
      </c>
      <c r="J22" s="218">
        <v>77943.257555664997</v>
      </c>
      <c r="K22" s="224">
        <v>371.16</v>
      </c>
    </row>
    <row r="23" spans="1:11" ht="15" x14ac:dyDescent="0.25">
      <c r="A23" s="214" t="s">
        <v>23</v>
      </c>
      <c r="B23" s="216">
        <v>54017.35</v>
      </c>
      <c r="C23" s="217">
        <f t="shared" si="0"/>
        <v>4501.4458333333332</v>
      </c>
      <c r="D23" s="216">
        <v>3641.24</v>
      </c>
      <c r="E23" s="216">
        <v>2873.72</v>
      </c>
      <c r="F23" s="216">
        <v>17465.558489999999</v>
      </c>
      <c r="G23" s="216">
        <v>337.07416823499995</v>
      </c>
      <c r="H23" s="216">
        <v>793.94</v>
      </c>
      <c r="I23" s="216">
        <v>1241.1000000000001</v>
      </c>
      <c r="J23" s="218">
        <v>80369.982658235007</v>
      </c>
      <c r="K23" s="224">
        <v>382.71</v>
      </c>
    </row>
    <row r="24" spans="1:11" ht="15" x14ac:dyDescent="0.25">
      <c r="A24" s="214" t="s">
        <v>24</v>
      </c>
      <c r="B24" s="216">
        <v>55690.75</v>
      </c>
      <c r="C24" s="217">
        <f t="shared" si="0"/>
        <v>4640.895833333333</v>
      </c>
      <c r="D24" s="216">
        <v>3754.04</v>
      </c>
      <c r="E24" s="216">
        <v>2962.75</v>
      </c>
      <c r="F24" s="216">
        <v>18006.624499999998</v>
      </c>
      <c r="G24" s="216">
        <v>347.51638649</v>
      </c>
      <c r="H24" s="216">
        <v>793.94</v>
      </c>
      <c r="I24" s="216">
        <v>1241.1000000000001</v>
      </c>
      <c r="J24" s="218">
        <v>82796.720886490002</v>
      </c>
      <c r="K24" s="224">
        <v>394.27</v>
      </c>
    </row>
    <row r="25" spans="1:11" ht="15" x14ac:dyDescent="0.25">
      <c r="A25" s="214" t="s">
        <v>25</v>
      </c>
      <c r="B25" s="216">
        <v>56109.1</v>
      </c>
      <c r="C25" s="217">
        <f t="shared" si="0"/>
        <v>4675.7583333333332</v>
      </c>
      <c r="D25" s="216">
        <v>3782.24</v>
      </c>
      <c r="E25" s="216">
        <v>2985</v>
      </c>
      <c r="F25" s="216">
        <v>18141.8887</v>
      </c>
      <c r="G25" s="216">
        <v>350.12689928999998</v>
      </c>
      <c r="H25" s="216">
        <v>793.94</v>
      </c>
      <c r="I25" s="216">
        <v>1241.1000000000001</v>
      </c>
      <c r="J25" s="218">
        <v>83403.395599290001</v>
      </c>
      <c r="K25" s="224">
        <v>397.16</v>
      </c>
    </row>
    <row r="26" spans="1:11" ht="15" x14ac:dyDescent="0.25">
      <c r="A26" s="214" t="s">
        <v>26</v>
      </c>
      <c r="B26" s="216">
        <v>58200.85</v>
      </c>
      <c r="C26" s="217">
        <f t="shared" si="0"/>
        <v>4850.0708333333332</v>
      </c>
      <c r="D26" s="216">
        <v>3923.25</v>
      </c>
      <c r="E26" s="216">
        <v>3096.29</v>
      </c>
      <c r="F26" s="216">
        <v>18818.221979999998</v>
      </c>
      <c r="G26" s="216">
        <v>363.17974171499998</v>
      </c>
      <c r="H26" s="216">
        <v>793.94</v>
      </c>
      <c r="I26" s="216">
        <v>1241.1000000000001</v>
      </c>
      <c r="J26" s="218">
        <v>86436.831721715003</v>
      </c>
      <c r="K26" s="224">
        <v>411.6</v>
      </c>
    </row>
    <row r="27" spans="1:11" ht="15" x14ac:dyDescent="0.25">
      <c r="A27" s="214" t="s">
        <v>27</v>
      </c>
      <c r="B27" s="216">
        <v>60710.95</v>
      </c>
      <c r="C27" s="217">
        <f t="shared" si="0"/>
        <v>5059.2458333333334</v>
      </c>
      <c r="D27" s="216">
        <v>4092.45</v>
      </c>
      <c r="E27" s="216">
        <v>3229.82</v>
      </c>
      <c r="F27" s="216">
        <v>19629.81639</v>
      </c>
      <c r="G27" s="216">
        <v>378.84298557</v>
      </c>
      <c r="H27" s="216">
        <v>793.94</v>
      </c>
      <c r="I27" s="216">
        <v>1241.1000000000001</v>
      </c>
      <c r="J27" s="218">
        <v>90076.919375569996</v>
      </c>
      <c r="K27" s="224">
        <v>428.94</v>
      </c>
    </row>
    <row r="28" spans="1:11" ht="15" x14ac:dyDescent="0.25">
      <c r="A28" s="214" t="s">
        <v>28</v>
      </c>
      <c r="B28" s="216">
        <v>63221.05</v>
      </c>
      <c r="C28" s="217">
        <f t="shared" si="0"/>
        <v>5268.4208333333336</v>
      </c>
      <c r="D28" s="216">
        <v>4261.6499999999996</v>
      </c>
      <c r="E28" s="216">
        <v>3363.36</v>
      </c>
      <c r="F28" s="216">
        <v>20441.41387</v>
      </c>
      <c r="G28" s="216">
        <v>394.50628510999996</v>
      </c>
      <c r="H28" s="216">
        <v>793.94</v>
      </c>
      <c r="I28" s="216">
        <v>1241.1000000000001</v>
      </c>
      <c r="J28" s="218">
        <v>93717.020155110004</v>
      </c>
      <c r="K28" s="224">
        <v>446.27</v>
      </c>
    </row>
    <row r="29" spans="1:11" ht="15" x14ac:dyDescent="0.25">
      <c r="A29" s="214" t="s">
        <v>29</v>
      </c>
      <c r="B29" s="216">
        <v>65731.149999999994</v>
      </c>
      <c r="C29" s="217">
        <f t="shared" si="0"/>
        <v>5477.5958333333328</v>
      </c>
      <c r="D29" s="216">
        <v>4430.8500000000004</v>
      </c>
      <c r="E29" s="216">
        <v>3496.9</v>
      </c>
      <c r="F29" s="216">
        <v>21253.011349999997</v>
      </c>
      <c r="G29" s="216">
        <v>410.16958464999993</v>
      </c>
      <c r="H29" s="216">
        <v>793.94</v>
      </c>
      <c r="I29" s="216">
        <v>1241.1000000000001</v>
      </c>
      <c r="J29" s="218">
        <v>97357.120934649996</v>
      </c>
      <c r="K29" s="224">
        <v>463.61</v>
      </c>
    </row>
    <row r="30" spans="1:11" ht="15.75" thickBot="1" x14ac:dyDescent="0.3">
      <c r="A30" s="215" t="s">
        <v>30</v>
      </c>
      <c r="B30" s="225">
        <v>68241.25</v>
      </c>
      <c r="C30" s="226">
        <f t="shared" si="0"/>
        <v>5686.770833333333</v>
      </c>
      <c r="D30" s="225">
        <v>4600.0600000000004</v>
      </c>
      <c r="E30" s="225">
        <v>3630.43</v>
      </c>
      <c r="F30" s="225">
        <v>22064.605759999999</v>
      </c>
      <c r="G30" s="225">
        <v>425.8328841899999</v>
      </c>
      <c r="H30" s="225">
        <v>793.94</v>
      </c>
      <c r="I30" s="225">
        <v>1241.1000000000001</v>
      </c>
      <c r="J30" s="227">
        <v>100997.21864419</v>
      </c>
      <c r="K30" s="228">
        <v>480.94</v>
      </c>
    </row>
  </sheetData>
  <sheetProtection algorithmName="SHA-512" hashValue="t4+A1WZEgJJXiOUoj1KVxytHeZ7smBqmbfAabONIg2aDn6YPz9KntHAIq7Uz9dj3SlHRvbjnc8mzn3IiCWQ2hA==" saltValue="1a/DxL4ht9MhBGPAE7vc4A==" spinCount="100000" sheet="1" objects="1" scenarios="1"/>
  <pageMargins left="0.23622047244094491" right="0.19685039370078741" top="0.55118110236220474" bottom="0.59055118110236227" header="0.15748031496062992" footer="0.15748031496062992"/>
  <pageSetup paperSize="9" scale="97" orientation="landscape" r:id="rId1"/>
  <headerFooter alignWithMargins="0">
    <oddHeader>&amp;L&amp;"Arial,Vet"Aanvraag cofinanciering projecten PDPO III 2014 - 2020 OKW</oddHeader>
    <oddFooter>&amp;LVersie 3.0 te gebruiken vanaf 1 juli 2017
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M79"/>
  <sheetViews>
    <sheetView zoomScaleNormal="100" workbookViewId="0">
      <selection activeCell="H32" sqref="H32"/>
    </sheetView>
  </sheetViews>
  <sheetFormatPr defaultRowHeight="14.4" x14ac:dyDescent="0.3"/>
  <cols>
    <col min="2" max="2" width="17" bestFit="1" customWidth="1"/>
    <col min="3" max="3" width="16.6640625" bestFit="1" customWidth="1"/>
    <col min="4" max="4" width="17.44140625" bestFit="1" customWidth="1"/>
    <col min="5" max="5" width="14.6640625" bestFit="1" customWidth="1"/>
    <col min="6" max="6" width="17.44140625" bestFit="1" customWidth="1"/>
    <col min="7" max="7" width="13.109375" bestFit="1" customWidth="1"/>
    <col min="8" max="8" width="17.44140625" bestFit="1" customWidth="1"/>
    <col min="9" max="9" width="16.6640625" bestFit="1" customWidth="1"/>
    <col min="10" max="10" width="17.44140625" bestFit="1" customWidth="1"/>
    <col min="11" max="11" width="16.6640625" bestFit="1" customWidth="1"/>
    <col min="12" max="12" width="17.44140625" bestFit="1" customWidth="1"/>
    <col min="13" max="13" width="16.6640625" bestFit="1" customWidth="1"/>
  </cols>
  <sheetData>
    <row r="1" spans="1:13" ht="15.75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x14ac:dyDescent="0.25">
      <c r="A2" s="47"/>
      <c r="B2" s="269" t="str">
        <f>' facturen - kosten'!J2</f>
        <v>……………………………………</v>
      </c>
      <c r="C2" s="270"/>
      <c r="D2" s="269" t="str">
        <f>' facturen - kosten'!J3</f>
        <v>……………………………………</v>
      </c>
      <c r="E2" s="270"/>
      <c r="F2" s="269" t="str">
        <f>' facturen - kosten'!J4</f>
        <v>……………………………………</v>
      </c>
      <c r="G2" s="270"/>
      <c r="H2" s="269" t="str">
        <f>' facturen - kosten'!J5</f>
        <v>……………………………………</v>
      </c>
      <c r="I2" s="270"/>
      <c r="J2" s="269" t="str">
        <f>' facturen - kosten'!J6</f>
        <v>……………………………………</v>
      </c>
      <c r="K2" s="270"/>
      <c r="L2" s="269" t="str">
        <f>' facturen - kosten'!J7</f>
        <v>……………………………………</v>
      </c>
      <c r="M2" s="270"/>
    </row>
    <row r="3" spans="1:13" ht="15" x14ac:dyDescent="0.25">
      <c r="A3" s="48" t="s">
        <v>102</v>
      </c>
      <c r="B3" s="49">
        <f>(IF(' facturen - kosten'!I12=$B$2,' facturen - kosten'!G12,0))</f>
        <v>0</v>
      </c>
      <c r="C3" s="50" t="b">
        <f>IF(B3&gt;0,' facturen - kosten'!H12,FALSE )</f>
        <v>0</v>
      </c>
      <c r="D3" s="49">
        <f>(IF(' facturen - kosten'!I12=$D$2,' facturen - kosten'!G12,0))</f>
        <v>0</v>
      </c>
      <c r="E3" s="50" t="b">
        <f>IF(D3&gt;0,' facturen - kosten'!H12,FALSE )</f>
        <v>0</v>
      </c>
      <c r="F3" s="49">
        <f>(IF(' facturen - kosten'!I12=$F$2,' facturen - kosten'!G12,0))</f>
        <v>0</v>
      </c>
      <c r="G3" s="50" t="b">
        <f>IF(F3&gt;0,' facturen - kosten'!H12,FALSE )</f>
        <v>0</v>
      </c>
      <c r="H3" s="49">
        <f>(IF(' facturen - kosten'!I12=$H$2,' facturen - kosten'!G12,0))</f>
        <v>0</v>
      </c>
      <c r="I3" s="50" t="b">
        <f>IF(H3&gt;0,' facturen - kosten'!H12,FALSE )</f>
        <v>0</v>
      </c>
      <c r="J3" s="49">
        <f>(IF(' facturen - kosten'!I12=$J$2,' facturen - kosten'!G12,0))</f>
        <v>0</v>
      </c>
      <c r="K3" s="50" t="b">
        <f>IF(J3&gt;0,' facturen - kosten'!H12,FALSE )</f>
        <v>0</v>
      </c>
      <c r="L3" s="49">
        <f>(IF(' facturen - kosten'!I12=$L$2,' facturen - kosten'!G12,0))</f>
        <v>0</v>
      </c>
      <c r="M3" s="50" t="b">
        <f>IF(L3&gt;0,' facturen - kosten'!H12,FALSE )</f>
        <v>0</v>
      </c>
    </row>
    <row r="4" spans="1:13" ht="15" x14ac:dyDescent="0.25">
      <c r="A4" s="48" t="s">
        <v>103</v>
      </c>
      <c r="B4" s="49">
        <f>(IF(' facturen - kosten'!I13=$B$2,' facturen - kosten'!G13,0))</f>
        <v>0</v>
      </c>
      <c r="C4" s="50" t="b">
        <f>IF(B4&gt;0,' facturen - kosten'!H13,FALSE )</f>
        <v>0</v>
      </c>
      <c r="D4" s="49">
        <f>(IF(' facturen - kosten'!I13=$D$2,' facturen - kosten'!G13,0))</f>
        <v>0</v>
      </c>
      <c r="E4" s="50" t="b">
        <f>IF(D4&gt;0,' facturen - kosten'!H13,FALSE )</f>
        <v>0</v>
      </c>
      <c r="F4" s="49">
        <f>(IF(' facturen - kosten'!I13=$F$2,' facturen - kosten'!G13,0))</f>
        <v>0</v>
      </c>
      <c r="G4" s="50" t="b">
        <f>IF(F4&gt;0,' facturen - kosten'!H13,FALSE )</f>
        <v>0</v>
      </c>
      <c r="H4" s="49">
        <f>(IF(' facturen - kosten'!I13=$H$2,' facturen - kosten'!G13,0))</f>
        <v>0</v>
      </c>
      <c r="I4" s="50" t="b">
        <f>IF(H4&gt;0,' facturen - kosten'!H13,FALSE )</f>
        <v>0</v>
      </c>
      <c r="J4" s="49">
        <f>(IF(' facturen - kosten'!I13=$J$2,' facturen - kosten'!G13,0))</f>
        <v>0</v>
      </c>
      <c r="K4" s="50" t="b">
        <f>IF(J4&gt;0,' facturen - kosten'!H13,FALSE )</f>
        <v>0</v>
      </c>
      <c r="L4" s="49">
        <f>(IF(' facturen - kosten'!I13=$L$2,' facturen - kosten'!G13,0))</f>
        <v>0</v>
      </c>
      <c r="M4" s="50" t="b">
        <f>IF(L4&gt;0,' facturen - kosten'!H13,FALSE )</f>
        <v>0</v>
      </c>
    </row>
    <row r="5" spans="1:13" ht="15" x14ac:dyDescent="0.25">
      <c r="A5" s="48" t="s">
        <v>104</v>
      </c>
      <c r="B5" s="49">
        <f>(IF(' facturen - kosten'!I14=$B$2,' facturen - kosten'!G14,0))</f>
        <v>0</v>
      </c>
      <c r="C5" s="50" t="b">
        <f>IF(B5&gt;0,' facturen - kosten'!H14,FALSE )</f>
        <v>0</v>
      </c>
      <c r="D5" s="49">
        <f>(IF(' facturen - kosten'!I14=$D$2,' facturen - kosten'!G14,0))</f>
        <v>0</v>
      </c>
      <c r="E5" s="50" t="b">
        <f>IF(D5&gt;0,' facturen - kosten'!H14,FALSE )</f>
        <v>0</v>
      </c>
      <c r="F5" s="49">
        <f>(IF(' facturen - kosten'!I14=$F$2,' facturen - kosten'!G14,0))</f>
        <v>0</v>
      </c>
      <c r="G5" s="50" t="b">
        <f>IF(F5&gt;0,' facturen - kosten'!H14,FALSE )</f>
        <v>0</v>
      </c>
      <c r="H5" s="49">
        <f>(IF(' facturen - kosten'!I14=$H$2,' facturen - kosten'!G14,0))</f>
        <v>0</v>
      </c>
      <c r="I5" s="50" t="b">
        <f>IF(H5&gt;0,' facturen - kosten'!H14,FALSE )</f>
        <v>0</v>
      </c>
      <c r="J5" s="49">
        <f>(IF(' facturen - kosten'!I14=$J$2,' facturen - kosten'!G14,0))</f>
        <v>0</v>
      </c>
      <c r="K5" s="50" t="b">
        <f>IF(J5&gt;0,' facturen - kosten'!H14,FALSE )</f>
        <v>0</v>
      </c>
      <c r="L5" s="49">
        <f>(IF(' facturen - kosten'!I14=$L$2,' facturen - kosten'!G14,0))</f>
        <v>0</v>
      </c>
      <c r="M5" s="50" t="b">
        <f>IF(L5&gt;0,' facturen - kosten'!H14,FALSE )</f>
        <v>0</v>
      </c>
    </row>
    <row r="6" spans="1:13" ht="15" x14ac:dyDescent="0.25">
      <c r="A6" s="48" t="s">
        <v>105</v>
      </c>
      <c r="B6" s="49">
        <f>(IF(' facturen - kosten'!I15=$B$2,' facturen - kosten'!G15,0))</f>
        <v>0</v>
      </c>
      <c r="C6" s="50" t="b">
        <f>IF(B6&gt;0,' facturen - kosten'!H15,FALSE )</f>
        <v>0</v>
      </c>
      <c r="D6" s="49">
        <f>(IF(' facturen - kosten'!I15=$D$2,' facturen - kosten'!G15,0))</f>
        <v>0</v>
      </c>
      <c r="E6" s="50" t="b">
        <f>IF(D6&gt;0,' facturen - kosten'!H15,FALSE )</f>
        <v>0</v>
      </c>
      <c r="F6" s="49">
        <f>(IF(' facturen - kosten'!I15=$F$2,' facturen - kosten'!G15,0))</f>
        <v>0</v>
      </c>
      <c r="G6" s="50" t="b">
        <f>IF(F6&gt;0,' facturen - kosten'!H15,FALSE )</f>
        <v>0</v>
      </c>
      <c r="H6" s="49">
        <f>(IF(' facturen - kosten'!I15=$H$2,' facturen - kosten'!G15,0))</f>
        <v>0</v>
      </c>
      <c r="I6" s="50" t="b">
        <f>IF(H6&gt;0,' facturen - kosten'!H15,FALSE )</f>
        <v>0</v>
      </c>
      <c r="J6" s="49">
        <f>(IF(' facturen - kosten'!I15=$J$2,' facturen - kosten'!G15,0))</f>
        <v>0</v>
      </c>
      <c r="K6" s="50" t="b">
        <f>IF(J6&gt;0,' facturen - kosten'!H15,FALSE )</f>
        <v>0</v>
      </c>
      <c r="L6" s="49">
        <f>(IF(' facturen - kosten'!I15=$L$2,' facturen - kosten'!G15,0))</f>
        <v>0</v>
      </c>
      <c r="M6" s="50" t="b">
        <f>IF(L6&gt;0,' facturen - kosten'!H15,FALSE )</f>
        <v>0</v>
      </c>
    </row>
    <row r="7" spans="1:13" ht="15" x14ac:dyDescent="0.25">
      <c r="A7" s="48" t="s">
        <v>106</v>
      </c>
      <c r="B7" s="49">
        <f>(IF(' facturen - kosten'!I16=$B$2,' facturen - kosten'!G16,0))</f>
        <v>0</v>
      </c>
      <c r="C7" s="50" t="b">
        <f>IF(B7&gt;0,' facturen - kosten'!H16,FALSE )</f>
        <v>0</v>
      </c>
      <c r="D7" s="49">
        <f>(IF(' facturen - kosten'!I16=$D$2,' facturen - kosten'!G16,0))</f>
        <v>0</v>
      </c>
      <c r="E7" s="50" t="b">
        <f>IF(D7&gt;0,' facturen - kosten'!H16,FALSE )</f>
        <v>0</v>
      </c>
      <c r="F7" s="49">
        <f>(IF(' facturen - kosten'!I16=$F$2,' facturen - kosten'!G16,0))</f>
        <v>0</v>
      </c>
      <c r="G7" s="50" t="b">
        <f>IF(F7&gt;0,' facturen - kosten'!H16,FALSE )</f>
        <v>0</v>
      </c>
      <c r="H7" s="49">
        <f>(IF(' facturen - kosten'!I16=$H$2,' facturen - kosten'!G16,0))</f>
        <v>0</v>
      </c>
      <c r="I7" s="50" t="b">
        <f>IF(H7&gt;0,' facturen - kosten'!H16,FALSE )</f>
        <v>0</v>
      </c>
      <c r="J7" s="49">
        <f>(IF(' facturen - kosten'!I16=$J$2,' facturen - kosten'!G16,0))</f>
        <v>0</v>
      </c>
      <c r="K7" s="50" t="b">
        <f>IF(J7&gt;0,' facturen - kosten'!H16,FALSE )</f>
        <v>0</v>
      </c>
      <c r="L7" s="49">
        <f>(IF(' facturen - kosten'!I16=$L$2,' facturen - kosten'!G16,0))</f>
        <v>0</v>
      </c>
      <c r="M7" s="50" t="b">
        <f>IF(L7&gt;0,' facturen - kosten'!H16,FALSE )</f>
        <v>0</v>
      </c>
    </row>
    <row r="8" spans="1:13" ht="15" x14ac:dyDescent="0.25">
      <c r="A8" s="48" t="s">
        <v>107</v>
      </c>
      <c r="B8" s="49">
        <f>(IF(' facturen - kosten'!I17=$B$2,' facturen - kosten'!G17,0))</f>
        <v>0</v>
      </c>
      <c r="C8" s="50" t="b">
        <f>IF(B8&gt;0,' facturen - kosten'!H17,FALSE )</f>
        <v>0</v>
      </c>
      <c r="D8" s="49">
        <f>(IF(' facturen - kosten'!I17=$D$2,' facturen - kosten'!G17,0))</f>
        <v>0</v>
      </c>
      <c r="E8" s="50" t="b">
        <f>IF(D8&gt;0,' facturen - kosten'!H17,FALSE )</f>
        <v>0</v>
      </c>
      <c r="F8" s="49">
        <f>(IF(' facturen - kosten'!I17=$F$2,' facturen - kosten'!G17,0))</f>
        <v>0</v>
      </c>
      <c r="G8" s="50" t="b">
        <f>IF(F8&gt;0,' facturen - kosten'!H17,FALSE )</f>
        <v>0</v>
      </c>
      <c r="H8" s="49">
        <f>(IF(' facturen - kosten'!I17=$H$2,' facturen - kosten'!G17,0))</f>
        <v>0</v>
      </c>
      <c r="I8" s="50" t="b">
        <f>IF(H8&gt;0,' facturen - kosten'!H17,FALSE )</f>
        <v>0</v>
      </c>
      <c r="J8" s="49">
        <f>(IF(' facturen - kosten'!I17=$J$2,' facturen - kosten'!G17,0))</f>
        <v>0</v>
      </c>
      <c r="K8" s="50" t="b">
        <f>IF(J8&gt;0,' facturen - kosten'!H17,FALSE )</f>
        <v>0</v>
      </c>
      <c r="L8" s="49">
        <f>(IF(' facturen - kosten'!I17=$L$2,' facturen - kosten'!G17,0))</f>
        <v>0</v>
      </c>
      <c r="M8" s="50" t="b">
        <f>IF(L8&gt;0,' facturen - kosten'!H17,FALSE )</f>
        <v>0</v>
      </c>
    </row>
    <row r="9" spans="1:13" ht="15" x14ac:dyDescent="0.25">
      <c r="A9" s="48" t="s">
        <v>108</v>
      </c>
      <c r="B9" s="49">
        <f>(IF(' facturen - kosten'!I18=$B$2,' facturen - kosten'!G18,0))</f>
        <v>0</v>
      </c>
      <c r="C9" s="50" t="b">
        <f>IF(B9&gt;0,' facturen - kosten'!H18,FALSE )</f>
        <v>0</v>
      </c>
      <c r="D9" s="49">
        <f>(IF(' facturen - kosten'!I18=$D$2,' facturen - kosten'!G18,0))</f>
        <v>0</v>
      </c>
      <c r="E9" s="50" t="b">
        <f>IF(D9&gt;0,' facturen - kosten'!H18,FALSE )</f>
        <v>0</v>
      </c>
      <c r="F9" s="49">
        <f>(IF(' facturen - kosten'!I18=$F$2,' facturen - kosten'!G18,0))</f>
        <v>0</v>
      </c>
      <c r="G9" s="50" t="b">
        <f>IF(F9&gt;0,' facturen - kosten'!H18,FALSE )</f>
        <v>0</v>
      </c>
      <c r="H9" s="49">
        <f>(IF(' facturen - kosten'!I18=$H$2,' facturen - kosten'!G18,0))</f>
        <v>0</v>
      </c>
      <c r="I9" s="50" t="b">
        <f>IF(H9&gt;0,' facturen - kosten'!H18,FALSE )</f>
        <v>0</v>
      </c>
      <c r="J9" s="49">
        <f>(IF(' facturen - kosten'!I18=$J$2,' facturen - kosten'!G18,0))</f>
        <v>0</v>
      </c>
      <c r="K9" s="50" t="b">
        <f>IF(J9&gt;0,' facturen - kosten'!H18,FALSE )</f>
        <v>0</v>
      </c>
      <c r="L9" s="49">
        <f>(IF(' facturen - kosten'!I18=$L$2,' facturen - kosten'!G18,0))</f>
        <v>0</v>
      </c>
      <c r="M9" s="50" t="b">
        <f>IF(L9&gt;0,' facturen - kosten'!H18,FALSE )</f>
        <v>0</v>
      </c>
    </row>
    <row r="10" spans="1:13" ht="15" x14ac:dyDescent="0.25">
      <c r="A10" s="48" t="s">
        <v>109</v>
      </c>
      <c r="B10" s="49">
        <f>(IF(' facturen - kosten'!I19=$B$2,' facturen - kosten'!G19,0))</f>
        <v>0</v>
      </c>
      <c r="C10" s="50" t="b">
        <f>IF(B10&gt;0,' facturen - kosten'!H19,FALSE )</f>
        <v>0</v>
      </c>
      <c r="D10" s="49">
        <f>(IF(' facturen - kosten'!I19=$D$2,' facturen - kosten'!G19,0))</f>
        <v>0</v>
      </c>
      <c r="E10" s="50" t="b">
        <f>IF(D10&gt;0,' facturen - kosten'!H19,FALSE )</f>
        <v>0</v>
      </c>
      <c r="F10" s="49">
        <f>(IF(' facturen - kosten'!I19=$F$2,' facturen - kosten'!G19,0))</f>
        <v>0</v>
      </c>
      <c r="G10" s="50" t="b">
        <f>IF(F10&gt;0,' facturen - kosten'!H19,FALSE )</f>
        <v>0</v>
      </c>
      <c r="H10" s="49">
        <f>(IF(' facturen - kosten'!I19=$H$2,' facturen - kosten'!G19,0))</f>
        <v>0</v>
      </c>
      <c r="I10" s="50" t="b">
        <f>IF(H10&gt;0,' facturen - kosten'!H19,FALSE )</f>
        <v>0</v>
      </c>
      <c r="J10" s="49">
        <f>(IF(' facturen - kosten'!I19=$J$2,' facturen - kosten'!G19,0))</f>
        <v>0</v>
      </c>
      <c r="K10" s="50" t="b">
        <f>IF(J10&gt;0,' facturen - kosten'!H19,FALSE )</f>
        <v>0</v>
      </c>
      <c r="L10" s="49">
        <f>(IF(' facturen - kosten'!I19=$L$2,' facturen - kosten'!G19,0))</f>
        <v>0</v>
      </c>
      <c r="M10" s="50" t="b">
        <f>IF(L10&gt;0,' facturen - kosten'!H19,FALSE )</f>
        <v>0</v>
      </c>
    </row>
    <row r="11" spans="1:13" ht="15" x14ac:dyDescent="0.25">
      <c r="A11" s="48" t="s">
        <v>110</v>
      </c>
      <c r="B11" s="49">
        <f>(IF(' facturen - kosten'!I20=$B$2,' facturen - kosten'!G20,0))</f>
        <v>0</v>
      </c>
      <c r="C11" s="50" t="b">
        <f>IF(B11&gt;0,' facturen - kosten'!H20,FALSE )</f>
        <v>0</v>
      </c>
      <c r="D11" s="49">
        <f>(IF(' facturen - kosten'!I20=$D$2,' facturen - kosten'!G20,0))</f>
        <v>0</v>
      </c>
      <c r="E11" s="50" t="b">
        <f>IF(D11&gt;0,' facturen - kosten'!H20,FALSE )</f>
        <v>0</v>
      </c>
      <c r="F11" s="49">
        <f>(IF(' facturen - kosten'!I20=$F$2,' facturen - kosten'!G20,0))</f>
        <v>0</v>
      </c>
      <c r="G11" s="50" t="b">
        <f>IF(F11&gt;0,' facturen - kosten'!H20,FALSE )</f>
        <v>0</v>
      </c>
      <c r="H11" s="49">
        <f>(IF(' facturen - kosten'!I20=$H$2,' facturen - kosten'!G20,0))</f>
        <v>0</v>
      </c>
      <c r="I11" s="50" t="b">
        <f>IF(H11&gt;0,' facturen - kosten'!H20,FALSE )</f>
        <v>0</v>
      </c>
      <c r="J11" s="49">
        <f>(IF(' facturen - kosten'!I20=$J$2,' facturen - kosten'!G20,0))</f>
        <v>0</v>
      </c>
      <c r="K11" s="50" t="b">
        <f>IF(J11&gt;0,' facturen - kosten'!H20,FALSE )</f>
        <v>0</v>
      </c>
      <c r="L11" s="49">
        <f>(IF(' facturen - kosten'!I20=$L$2,' facturen - kosten'!G20,0))</f>
        <v>0</v>
      </c>
      <c r="M11" s="50" t="b">
        <f>IF(L11&gt;0,' facturen - kosten'!H20,FALSE )</f>
        <v>0</v>
      </c>
    </row>
    <row r="12" spans="1:13" ht="15" x14ac:dyDescent="0.25">
      <c r="A12" s="48" t="s">
        <v>111</v>
      </c>
      <c r="B12" s="49">
        <f>(IF(' facturen - kosten'!I21=$B$2,' facturen - kosten'!G21,0))</f>
        <v>0</v>
      </c>
      <c r="C12" s="50" t="b">
        <f>IF(B12&gt;0,' facturen - kosten'!H21,FALSE )</f>
        <v>0</v>
      </c>
      <c r="D12" s="49">
        <f>(IF(' facturen - kosten'!I21=$D$2,' facturen - kosten'!G21,0))</f>
        <v>0</v>
      </c>
      <c r="E12" s="50" t="b">
        <f>IF(D12&gt;0,' facturen - kosten'!H21,FALSE )</f>
        <v>0</v>
      </c>
      <c r="F12" s="49">
        <f>(IF(' facturen - kosten'!I21=$F$2,' facturen - kosten'!G21,0))</f>
        <v>0</v>
      </c>
      <c r="G12" s="50" t="b">
        <f>IF(F12&gt;0,' facturen - kosten'!H21,FALSE )</f>
        <v>0</v>
      </c>
      <c r="H12" s="49">
        <f>(IF(' facturen - kosten'!I21=$H$2,' facturen - kosten'!G21,0))</f>
        <v>0</v>
      </c>
      <c r="I12" s="50" t="b">
        <f>IF(H12&gt;0,' facturen - kosten'!H21,FALSE )</f>
        <v>0</v>
      </c>
      <c r="J12" s="49">
        <f>(IF(' facturen - kosten'!I21=$J$2,' facturen - kosten'!G21,0))</f>
        <v>0</v>
      </c>
      <c r="K12" s="50" t="b">
        <f>IF(J12&gt;0,' facturen - kosten'!H21,FALSE )</f>
        <v>0</v>
      </c>
      <c r="L12" s="49">
        <f>(IF(' facturen - kosten'!I21=$L$2,' facturen - kosten'!G21,0))</f>
        <v>0</v>
      </c>
      <c r="M12" s="50" t="b">
        <f>IF(L12&gt;0,' facturen - kosten'!H21,FALSE )</f>
        <v>0</v>
      </c>
    </row>
    <row r="13" spans="1:13" ht="15" x14ac:dyDescent="0.25">
      <c r="A13" s="48" t="s">
        <v>112</v>
      </c>
      <c r="B13" s="49">
        <f>(IF(' facturen - kosten'!I22=$B$2,' facturen - kosten'!G22,0))</f>
        <v>0</v>
      </c>
      <c r="C13" s="50" t="b">
        <f>IF(B13&gt;0,' facturen - kosten'!H22,FALSE )</f>
        <v>0</v>
      </c>
      <c r="D13" s="49">
        <f>(IF(' facturen - kosten'!I22=$D$2,' facturen - kosten'!G22,0))</f>
        <v>0</v>
      </c>
      <c r="E13" s="50" t="b">
        <f>IF(D13&gt;0,' facturen - kosten'!H22,FALSE )</f>
        <v>0</v>
      </c>
      <c r="F13" s="49">
        <f>(IF(' facturen - kosten'!I22=$F$2,' facturen - kosten'!G22,0))</f>
        <v>0</v>
      </c>
      <c r="G13" s="50" t="b">
        <f>IF(F13&gt;0,' facturen - kosten'!H22,FALSE )</f>
        <v>0</v>
      </c>
      <c r="H13" s="49">
        <f>(IF(' facturen - kosten'!I22=$H$2,' facturen - kosten'!G22,0))</f>
        <v>0</v>
      </c>
      <c r="I13" s="50" t="b">
        <f>IF(H13&gt;0,' facturen - kosten'!H22,FALSE )</f>
        <v>0</v>
      </c>
      <c r="J13" s="49">
        <f>(IF(' facturen - kosten'!I22=$J$2,' facturen - kosten'!G22,0))</f>
        <v>0</v>
      </c>
      <c r="K13" s="50" t="b">
        <f>IF(J13&gt;0,' facturen - kosten'!H22,FALSE )</f>
        <v>0</v>
      </c>
      <c r="L13" s="49">
        <f>(IF(' facturen - kosten'!I22=$L$2,' facturen - kosten'!G22,0))</f>
        <v>0</v>
      </c>
      <c r="M13" s="50" t="b">
        <f>IF(L13&gt;0,' facturen - kosten'!H22,FALSE )</f>
        <v>0</v>
      </c>
    </row>
    <row r="14" spans="1:13" ht="15" x14ac:dyDescent="0.25">
      <c r="A14" s="48" t="s">
        <v>113</v>
      </c>
      <c r="B14" s="49">
        <f>(IF(' facturen - kosten'!I23=$B$2,' facturen - kosten'!G23,0))</f>
        <v>0</v>
      </c>
      <c r="C14" s="50" t="b">
        <f>IF(B14&gt;0,' facturen - kosten'!H23,FALSE )</f>
        <v>0</v>
      </c>
      <c r="D14" s="49">
        <f>(IF(' facturen - kosten'!I23=$D$2,' facturen - kosten'!G23,0))</f>
        <v>0</v>
      </c>
      <c r="E14" s="50" t="b">
        <f>IF(D14&gt;0,' facturen - kosten'!#REF!,FALSE )</f>
        <v>0</v>
      </c>
      <c r="F14" s="49">
        <f>(IF(' facturen - kosten'!I23=$F$2,' facturen - kosten'!G23,0))</f>
        <v>0</v>
      </c>
      <c r="G14" s="50" t="b">
        <f>IF(F14&gt;0,' facturen - kosten'!#REF!,FALSE )</f>
        <v>0</v>
      </c>
      <c r="H14" s="49">
        <f>(IF(' facturen - kosten'!I23=$H$2,' facturen - kosten'!G23,0))</f>
        <v>0</v>
      </c>
      <c r="I14" s="50" t="b">
        <f>IF(H14&gt;0,' facturen - kosten'!#REF!,FALSE )</f>
        <v>0</v>
      </c>
      <c r="J14" s="49">
        <f>(IF(' facturen - kosten'!I23=$J$2,' facturen - kosten'!G23,0))</f>
        <v>0</v>
      </c>
      <c r="K14" s="50" t="b">
        <f>IF(J14&gt;0,' facturen - kosten'!#REF!,FALSE )</f>
        <v>0</v>
      </c>
      <c r="L14" s="49">
        <f>(IF(' facturen - kosten'!I23=$L$2,' facturen - kosten'!G23,0))</f>
        <v>0</v>
      </c>
      <c r="M14" s="50" t="b">
        <f>IF(L14&gt;0,' facturen - kosten'!#REF!,FALSE )</f>
        <v>0</v>
      </c>
    </row>
    <row r="15" spans="1:13" ht="15" x14ac:dyDescent="0.25">
      <c r="A15" s="48" t="s">
        <v>114</v>
      </c>
      <c r="B15" s="49">
        <f>(IF(' facturen - kosten'!I24=$B$2,' facturen - kosten'!G24,0))</f>
        <v>0</v>
      </c>
      <c r="C15" s="50" t="b">
        <f>IF(B15&gt;0,' facturen - kosten'!H24,FALSE )</f>
        <v>0</v>
      </c>
      <c r="D15" s="49">
        <f>(IF(' facturen - kosten'!I24=$D$2,' facturen - kosten'!G24,0))</f>
        <v>0</v>
      </c>
      <c r="E15" s="50" t="b">
        <f>IF(D15&gt;0,' facturen - kosten'!#REF!,FALSE )</f>
        <v>0</v>
      </c>
      <c r="F15" s="49">
        <f>(IF(' facturen - kosten'!I24=$F$2,' facturen - kosten'!G24,0))</f>
        <v>0</v>
      </c>
      <c r="G15" s="50" t="b">
        <f>IF(F15&gt;0,' facturen - kosten'!#REF!,FALSE )</f>
        <v>0</v>
      </c>
      <c r="H15" s="49">
        <f>(IF(' facturen - kosten'!I24=$H$2,' facturen - kosten'!G24,0))</f>
        <v>0</v>
      </c>
      <c r="I15" s="50" t="b">
        <f>IF(H15&gt;0,' facturen - kosten'!#REF!,FALSE )</f>
        <v>0</v>
      </c>
      <c r="J15" s="49">
        <f>(IF(' facturen - kosten'!I24=$J$2,' facturen - kosten'!G24,0))</f>
        <v>0</v>
      </c>
      <c r="K15" s="50" t="b">
        <f>IF(J15&gt;0,' facturen - kosten'!#REF!,FALSE )</f>
        <v>0</v>
      </c>
      <c r="L15" s="49">
        <f>(IF(' facturen - kosten'!I24=$L$2,' facturen - kosten'!G24,0))</f>
        <v>0</v>
      </c>
      <c r="M15" s="50" t="b">
        <f>IF(L15&gt;0,' facturen - kosten'!#REF!,FALSE )</f>
        <v>0</v>
      </c>
    </row>
    <row r="16" spans="1:13" ht="15" x14ac:dyDescent="0.25">
      <c r="A16" s="48" t="s">
        <v>115</v>
      </c>
      <c r="B16" s="49">
        <f>(IF(' facturen - kosten'!I25=$B$2,' facturen - kosten'!G25,0))</f>
        <v>0</v>
      </c>
      <c r="C16" s="50" t="b">
        <f>IF(B16&gt;0,' facturen - kosten'!H25,FALSE )</f>
        <v>0</v>
      </c>
      <c r="D16" s="49">
        <f>(IF(' facturen - kosten'!I25=$D$2,' facturen - kosten'!G25,0))</f>
        <v>0</v>
      </c>
      <c r="E16" s="50" t="b">
        <f>IF(D16&gt;0,' facturen - kosten'!#REF!,FALSE )</f>
        <v>0</v>
      </c>
      <c r="F16" s="49">
        <f>(IF(' facturen - kosten'!I25=$F$2,' facturen - kosten'!G25,0))</f>
        <v>0</v>
      </c>
      <c r="G16" s="50" t="b">
        <f>IF(F16&gt;0,' facturen - kosten'!#REF!,FALSE )</f>
        <v>0</v>
      </c>
      <c r="H16" s="49">
        <f>(IF(' facturen - kosten'!I25=$H$2,' facturen - kosten'!G25,0))</f>
        <v>0</v>
      </c>
      <c r="I16" s="50" t="b">
        <f>IF(H16&gt;0,' facturen - kosten'!#REF!,FALSE )</f>
        <v>0</v>
      </c>
      <c r="J16" s="49">
        <f>(IF(' facturen - kosten'!I25=$J$2,' facturen - kosten'!G25,0))</f>
        <v>0</v>
      </c>
      <c r="K16" s="50" t="b">
        <f>IF(J16&gt;0,' facturen - kosten'!#REF!,FALSE )</f>
        <v>0</v>
      </c>
      <c r="L16" s="49">
        <f>(IF(' facturen - kosten'!I25=$L$2,' facturen - kosten'!G25,0))</f>
        <v>0</v>
      </c>
      <c r="M16" s="50" t="b">
        <f>IF(L16&gt;0,' facturen - kosten'!#REF!,FALSE )</f>
        <v>0</v>
      </c>
    </row>
    <row r="17" spans="1:13" ht="15" x14ac:dyDescent="0.25">
      <c r="A17" s="48" t="s">
        <v>116</v>
      </c>
      <c r="B17" s="49">
        <f>(IF(' facturen - kosten'!I26=$B$2,' facturen - kosten'!G26,0))</f>
        <v>0</v>
      </c>
      <c r="C17" s="50" t="b">
        <f>IF(B17&gt;0,' facturen - kosten'!H26,FALSE )</f>
        <v>0</v>
      </c>
      <c r="D17" s="49">
        <f>(IF(' facturen - kosten'!I26=$D$2,' facturen - kosten'!G26,0))</f>
        <v>0</v>
      </c>
      <c r="E17" s="50" t="b">
        <f>IF(D17&gt;0,' facturen - kosten'!#REF!,FALSE )</f>
        <v>0</v>
      </c>
      <c r="F17" s="49">
        <f>(IF(' facturen - kosten'!I26=$F$2,' facturen - kosten'!G26,0))</f>
        <v>0</v>
      </c>
      <c r="G17" s="50" t="b">
        <f>IF(F17&gt;0,' facturen - kosten'!#REF!,FALSE )</f>
        <v>0</v>
      </c>
      <c r="H17" s="49">
        <f>(IF(' facturen - kosten'!I26=$H$2,' facturen - kosten'!G26,0))</f>
        <v>0</v>
      </c>
      <c r="I17" s="50" t="b">
        <f>IF(H17&gt;0,' facturen - kosten'!#REF!,FALSE )</f>
        <v>0</v>
      </c>
      <c r="J17" s="49">
        <f>(IF(' facturen - kosten'!I26=$J$2,' facturen - kosten'!G26,0))</f>
        <v>0</v>
      </c>
      <c r="K17" s="50" t="b">
        <f>IF(J17&gt;0,' facturen - kosten'!#REF!,FALSE )</f>
        <v>0</v>
      </c>
      <c r="L17" s="49">
        <f>(IF(' facturen - kosten'!I26=$L$2,' facturen - kosten'!G26,0))</f>
        <v>0</v>
      </c>
      <c r="M17" s="50" t="b">
        <f>IF(L17&gt;0,' facturen - kosten'!#REF!,FALSE )</f>
        <v>0</v>
      </c>
    </row>
    <row r="18" spans="1:13" ht="15" x14ac:dyDescent="0.25">
      <c r="A18" s="48" t="s">
        <v>117</v>
      </c>
      <c r="B18" s="49">
        <f>(IF(' facturen - kosten'!I27=$B$2,' facturen - kosten'!G27,0))</f>
        <v>0</v>
      </c>
      <c r="C18" s="50" t="b">
        <f>IF(B18&gt;0,' facturen - kosten'!H27,FALSE )</f>
        <v>0</v>
      </c>
      <c r="D18" s="49">
        <f>(IF(' facturen - kosten'!I27=$D$2,' facturen - kosten'!G27,0))</f>
        <v>0</v>
      </c>
      <c r="E18" s="50" t="b">
        <f>IF(D18&gt;0,' facturen - kosten'!H23,FALSE )</f>
        <v>0</v>
      </c>
      <c r="F18" s="49">
        <f>(IF(' facturen - kosten'!I27=$F$2,' facturen - kosten'!G27,0))</f>
        <v>0</v>
      </c>
      <c r="G18" s="50" t="b">
        <f>IF(F18&gt;0,' facturen - kosten'!H23,FALSE )</f>
        <v>0</v>
      </c>
      <c r="H18" s="49">
        <f>(IF(' facturen - kosten'!I27=$H$2,' facturen - kosten'!G27,0))</f>
        <v>0</v>
      </c>
      <c r="I18" s="50" t="b">
        <f>IF(H18&gt;0,' facturen - kosten'!H23,FALSE )</f>
        <v>0</v>
      </c>
      <c r="J18" s="49">
        <f>(IF(' facturen - kosten'!I27=$J$2,' facturen - kosten'!G27,0))</f>
        <v>0</v>
      </c>
      <c r="K18" s="50" t="b">
        <f>IF(J18&gt;0,' facturen - kosten'!H23,FALSE )</f>
        <v>0</v>
      </c>
      <c r="L18" s="49">
        <f>(IF(' facturen - kosten'!I27=$L$2,' facturen - kosten'!G27,0))</f>
        <v>0</v>
      </c>
      <c r="M18" s="50" t="b">
        <f>IF(L18&gt;0,' facturen - kosten'!H23,FALSE )</f>
        <v>0</v>
      </c>
    </row>
    <row r="19" spans="1:13" ht="15" x14ac:dyDescent="0.25">
      <c r="A19" s="48" t="s">
        <v>122</v>
      </c>
      <c r="B19" s="49">
        <f>(IF(' facturen - kosten'!I24=$B$2,' facturen - kosten'!G24,0))</f>
        <v>0</v>
      </c>
      <c r="C19" s="50" t="b">
        <f>IF(B19&gt;0,' facturen - kosten'!H42,FALSE )</f>
        <v>0</v>
      </c>
      <c r="D19" s="49">
        <f>(IF(' facturen - kosten'!I42=$D$2,' facturen - kosten'!G42,0))</f>
        <v>0</v>
      </c>
      <c r="E19" s="50" t="b">
        <f>IF(D19&gt;0,' facturen - kosten'!H24,FALSE )</f>
        <v>0</v>
      </c>
      <c r="F19" s="49">
        <f>(IF(' facturen - kosten'!I24=$F$2,' facturen - kosten'!G24,0))</f>
        <v>0</v>
      </c>
      <c r="G19" s="50" t="b">
        <f>IF(F19&gt;0,' facturen - kosten'!H24,FALSE )</f>
        <v>0</v>
      </c>
      <c r="H19" s="49">
        <f>(IF(' facturen - kosten'!I42=$H$2,' facturen - kosten'!G42,0))</f>
        <v>0</v>
      </c>
      <c r="I19" s="50" t="b">
        <f>IF(H19&gt;0,' facturen - kosten'!H24,FALSE )</f>
        <v>0</v>
      </c>
      <c r="J19" s="49">
        <f>(IF(' facturen - kosten'!I42=$J$2,' facturen - kosten'!G42,0))</f>
        <v>0</v>
      </c>
      <c r="K19" s="50" t="b">
        <f>IF(J19&gt;0,' facturen - kosten'!H24,FALSE )</f>
        <v>0</v>
      </c>
      <c r="L19" s="49">
        <f>(IF(' facturen - kosten'!I42=$L$2,' facturen - kosten'!G42,0))</f>
        <v>0</v>
      </c>
      <c r="M19" s="50" t="b">
        <f>IF(L19&gt;0,' facturen - kosten'!H24,FALSE )</f>
        <v>0</v>
      </c>
    </row>
    <row r="20" spans="1:13" ht="15" x14ac:dyDescent="0.25">
      <c r="A20" s="48" t="s">
        <v>123</v>
      </c>
      <c r="B20" s="49">
        <f>(IF(' facturen - kosten'!I25=$B$2,' facturen - kosten'!G25,0))</f>
        <v>0</v>
      </c>
      <c r="C20" s="50" t="b">
        <f>IF(B20&gt;0,' facturen - kosten'!H43,FALSE )</f>
        <v>0</v>
      </c>
      <c r="D20" s="49">
        <f>(IF(' facturen - kosten'!I43=$D$2,' facturen - kosten'!G43,0))</f>
        <v>0</v>
      </c>
      <c r="E20" s="50" t="b">
        <f>IF(D20&gt;0,' facturen - kosten'!H25,FALSE )</f>
        <v>0</v>
      </c>
      <c r="F20" s="49">
        <f>(IF(' facturen - kosten'!I25=$F$2,' facturen - kosten'!G25,0))</f>
        <v>0</v>
      </c>
      <c r="G20" s="50" t="b">
        <f>IF(F20&gt;0,' facturen - kosten'!H25,FALSE )</f>
        <v>0</v>
      </c>
      <c r="H20" s="49">
        <f>(IF(' facturen - kosten'!I43=$H$2,' facturen - kosten'!G43,0))</f>
        <v>0</v>
      </c>
      <c r="I20" s="50" t="b">
        <f>IF(H20&gt;0,' facturen - kosten'!H25,FALSE )</f>
        <v>0</v>
      </c>
      <c r="J20" s="49">
        <f>(IF(' facturen - kosten'!I25=$J$2,' facturen - kosten'!G25,0))</f>
        <v>0</v>
      </c>
      <c r="K20" s="50" t="b">
        <f>IF(J20&gt;0,' facturen - kosten'!H25,FALSE )</f>
        <v>0</v>
      </c>
      <c r="L20" s="49">
        <f>(IF(' facturen - kosten'!I43=$L$2,' facturen - kosten'!G43,0))</f>
        <v>0</v>
      </c>
      <c r="M20" s="50" t="b">
        <f>IF(L20&gt;0,' facturen - kosten'!H25,FALSE )</f>
        <v>0</v>
      </c>
    </row>
    <row r="21" spans="1:13" ht="15" x14ac:dyDescent="0.25">
      <c r="A21" s="48" t="s">
        <v>124</v>
      </c>
      <c r="B21" s="49">
        <f>(IF(' facturen - kosten'!I26=$B$2,' facturen - kosten'!G26,0))</f>
        <v>0</v>
      </c>
      <c r="C21" s="50" t="b">
        <f>IF(B21&gt;0,' facturen - kosten'!H44,FALSE )</f>
        <v>0</v>
      </c>
      <c r="D21" s="49">
        <f>(IF(' facturen - kosten'!I44=$D$2,' facturen - kosten'!G44,0))</f>
        <v>0</v>
      </c>
      <c r="E21" s="50" t="b">
        <f>IF(D21&gt;0,' facturen - kosten'!H26,FALSE )</f>
        <v>0</v>
      </c>
      <c r="F21" s="49">
        <f>(IF(' facturen - kosten'!I26=$F$2,' facturen - kosten'!G26,0))</f>
        <v>0</v>
      </c>
      <c r="G21" s="50" t="b">
        <f>IF(F21&gt;0,' facturen - kosten'!H26,FALSE )</f>
        <v>0</v>
      </c>
      <c r="H21" s="49">
        <f>(IF(' facturen - kosten'!I26=$H$2,' facturen - kosten'!G26,0))</f>
        <v>0</v>
      </c>
      <c r="I21" s="50" t="b">
        <f>IF(H21&gt;0,' facturen - kosten'!H26,FALSE )</f>
        <v>0</v>
      </c>
      <c r="J21" s="49">
        <f>(IF(' facturen - kosten'!I26=$J$2,' facturen - kosten'!G26,0))</f>
        <v>0</v>
      </c>
      <c r="K21" s="50" t="b">
        <f>IF(J21&gt;0,' facturen - kosten'!H26,FALSE )</f>
        <v>0</v>
      </c>
      <c r="L21" s="49">
        <f>(IF(' facturen - kosten'!I26=$L$2,' facturen - kosten'!G26,0))</f>
        <v>0</v>
      </c>
      <c r="M21" s="50" t="b">
        <f>IF(L21&gt;0,' facturen - kosten'!H26,FALSE )</f>
        <v>0</v>
      </c>
    </row>
    <row r="22" spans="1:13" ht="15" x14ac:dyDescent="0.25">
      <c r="A22" s="48" t="s">
        <v>125</v>
      </c>
      <c r="B22" s="49">
        <f>(IF(' facturen - kosten'!I27=$B$2,' facturen - kosten'!G27,0))</f>
        <v>0</v>
      </c>
      <c r="C22" s="50" t="b">
        <f>IF(B22&gt;0,' facturen - kosten'!H45,FALSE )</f>
        <v>0</v>
      </c>
      <c r="D22" s="49">
        <f>(IF(' facturen - kosten'!I45=$D$2,' facturen - kosten'!G45,0))</f>
        <v>0</v>
      </c>
      <c r="E22" s="50" t="b">
        <f>IF(D22&gt;0,' facturen - kosten'!H27,FALSE )</f>
        <v>0</v>
      </c>
      <c r="F22" s="49">
        <f>(IF(' facturen - kosten'!I27=$F$2,' facturen - kosten'!G27,0))</f>
        <v>0</v>
      </c>
      <c r="G22" s="50" t="b">
        <f>IF(F22&gt;0,' facturen - kosten'!H27,FALSE )</f>
        <v>0</v>
      </c>
      <c r="H22" s="49">
        <f>(IF(' facturen - kosten'!I27=$H$2,' facturen - kosten'!G27,0))</f>
        <v>0</v>
      </c>
      <c r="I22" s="50" t="b">
        <f>IF(H22&gt;0,' facturen - kosten'!H27,FALSE )</f>
        <v>0</v>
      </c>
      <c r="J22" s="49">
        <f>(IF(' facturen - kosten'!I27=$J$2,' facturen - kosten'!G27,0))</f>
        <v>0</v>
      </c>
      <c r="K22" s="50" t="b">
        <f>IF(J22&gt;0,' facturen - kosten'!H27,FALSE )</f>
        <v>0</v>
      </c>
      <c r="L22" s="49">
        <f>(IF(' facturen - kosten'!I27=$L$2,' facturen - kosten'!G27,0))</f>
        <v>0</v>
      </c>
      <c r="M22" s="50" t="b">
        <f>IF(L22&gt;0,' facturen - kosten'!H27,FALSE )</f>
        <v>0</v>
      </c>
    </row>
    <row r="23" spans="1:13" ht="15" x14ac:dyDescent="0.25">
      <c r="A23" s="48" t="s">
        <v>126</v>
      </c>
      <c r="B23" s="49">
        <f>(IF(' facturen - kosten'!I42=$B$2,' facturen - kosten'!G42,0))</f>
        <v>0</v>
      </c>
      <c r="C23" s="50" t="b">
        <f>IF(B23&gt;0,' facturen - kosten'!H46,FALSE )</f>
        <v>0</v>
      </c>
      <c r="D23" s="49">
        <f>(IF(' facturen - kosten'!I42=$D$2,' facturen - kosten'!G42,0))</f>
        <v>0</v>
      </c>
      <c r="E23" s="50" t="b">
        <f>IF(D23&gt;0,' facturen - kosten'!H42,FALSE )</f>
        <v>0</v>
      </c>
      <c r="F23" s="49">
        <f>(IF(' facturen - kosten'!I42=$F$2,' facturen - kosten'!G42,0))</f>
        <v>0</v>
      </c>
      <c r="G23" s="50" t="b">
        <f>IF(F23&gt;0,' facturen - kosten'!H42,FALSE )</f>
        <v>0</v>
      </c>
      <c r="H23" s="49">
        <f>(IF(' facturen - kosten'!I42=$H$2,' facturen - kosten'!G42,0))</f>
        <v>0</v>
      </c>
      <c r="I23" s="50" t="b">
        <f>IF(H23&gt;0,' facturen - kosten'!H42,FALSE )</f>
        <v>0</v>
      </c>
      <c r="J23" s="49">
        <f>(IF(' facturen - kosten'!I42=$J$2,' facturen - kosten'!G42,0))</f>
        <v>0</v>
      </c>
      <c r="K23" s="50" t="b">
        <f>IF(J23&gt;0,' facturen - kosten'!H42,FALSE )</f>
        <v>0</v>
      </c>
      <c r="L23" s="49">
        <f>(IF(' facturen - kosten'!I42=$L$2,' facturen - kosten'!G42,0))</f>
        <v>0</v>
      </c>
      <c r="M23" s="50" t="b">
        <f>IF(L23&gt;0,' facturen - kosten'!H42,FALSE )</f>
        <v>0</v>
      </c>
    </row>
    <row r="24" spans="1:13" ht="15" x14ac:dyDescent="0.25">
      <c r="A24" s="48" t="s">
        <v>127</v>
      </c>
      <c r="B24" s="49">
        <f>(IF(' facturen - kosten'!I43=$B$2,' facturen - kosten'!G43,0))</f>
        <v>0</v>
      </c>
      <c r="C24" s="50" t="b">
        <f>IF(B24&gt;0,' facturen - kosten'!H47,FALSE )</f>
        <v>0</v>
      </c>
      <c r="D24" s="49">
        <f>(IF(' facturen - kosten'!I43=$D$2,' facturen - kosten'!G43,0))</f>
        <v>0</v>
      </c>
      <c r="E24" s="50" t="b">
        <f>IF(D24&gt;0,' facturen - kosten'!H43,FALSE )</f>
        <v>0</v>
      </c>
      <c r="F24" s="49">
        <f>(IF(' facturen - kosten'!I43=$F$2,' facturen - kosten'!G43,0))</f>
        <v>0</v>
      </c>
      <c r="G24" s="50" t="b">
        <f>IF(F24&gt;0,' facturen - kosten'!H43,FALSE )</f>
        <v>0</v>
      </c>
      <c r="H24" s="49">
        <f>(IF(' facturen - kosten'!I43=$H$2,' facturen - kosten'!G43,0))</f>
        <v>0</v>
      </c>
      <c r="I24" s="50" t="b">
        <f>IF(H24&gt;0,' facturen - kosten'!H43,FALSE )</f>
        <v>0</v>
      </c>
      <c r="J24" s="49">
        <f>(IF(' facturen - kosten'!I43=$J$2,' facturen - kosten'!G43,0))</f>
        <v>0</v>
      </c>
      <c r="K24" s="50" t="b">
        <f>IF(J24&gt;0,' facturen - kosten'!H43,FALSE )</f>
        <v>0</v>
      </c>
      <c r="L24" s="49">
        <f>(IF(' facturen - kosten'!I43=$L$2,' facturen - kosten'!G43,0))</f>
        <v>0</v>
      </c>
      <c r="M24" s="50" t="b">
        <f>IF(L24&gt;0,' facturen - kosten'!H43,FALSE )</f>
        <v>0</v>
      </c>
    </row>
    <row r="25" spans="1:13" ht="15" x14ac:dyDescent="0.25">
      <c r="A25" s="48" t="s">
        <v>128</v>
      </c>
      <c r="B25" s="49">
        <f>(IF(' facturen - kosten'!I44=$B$2,' facturen - kosten'!G44,0))</f>
        <v>0</v>
      </c>
      <c r="C25" s="50" t="b">
        <f>IF(B25&gt;0,' facturen - kosten'!H48,FALSE )</f>
        <v>0</v>
      </c>
      <c r="D25" s="49">
        <f>(IF(' facturen - kosten'!I44=$D$2,' facturen - kosten'!G44,0))</f>
        <v>0</v>
      </c>
      <c r="E25" s="50" t="b">
        <f>IF(D25&gt;0,' facturen - kosten'!H44,FALSE )</f>
        <v>0</v>
      </c>
      <c r="F25" s="49">
        <f>(IF(' facturen - kosten'!I44=$F$2,' facturen - kosten'!G44,0))</f>
        <v>0</v>
      </c>
      <c r="G25" s="50" t="b">
        <f>IF(F25&gt;0,' facturen - kosten'!H44,FALSE )</f>
        <v>0</v>
      </c>
      <c r="H25" s="49">
        <f>(IF(' facturen - kosten'!I44=$H$2,' facturen - kosten'!G44,0))</f>
        <v>0</v>
      </c>
      <c r="I25" s="50" t="b">
        <f>IF(H25&gt;0,' facturen - kosten'!H44,FALSE )</f>
        <v>0</v>
      </c>
      <c r="J25" s="49">
        <f>(IF(' facturen - kosten'!I44=$J$2,' facturen - kosten'!G44,0))</f>
        <v>0</v>
      </c>
      <c r="K25" s="50" t="b">
        <f>IF(J25&gt;0,' facturen - kosten'!H44,FALSE )</f>
        <v>0</v>
      </c>
      <c r="L25" s="49">
        <f>(IF(' facturen - kosten'!I44=$L$2,' facturen - kosten'!G44,0))</f>
        <v>0</v>
      </c>
      <c r="M25" s="50" t="b">
        <f>IF(L25&gt;0,' facturen - kosten'!H44,FALSE )</f>
        <v>0</v>
      </c>
    </row>
    <row r="26" spans="1:13" ht="15" x14ac:dyDescent="0.25">
      <c r="A26" s="48" t="s">
        <v>129</v>
      </c>
      <c r="B26" s="49">
        <f>(IF(' facturen - kosten'!I45=$B$2,' facturen - kosten'!G45,0))</f>
        <v>0</v>
      </c>
      <c r="C26" s="50" t="b">
        <f>IF(B26&gt;0,' facturen - kosten'!H45,FALSE )</f>
        <v>0</v>
      </c>
      <c r="D26" s="49">
        <f>(IF(' facturen - kosten'!I45=$D$2,' facturen - kosten'!G45,0))</f>
        <v>0</v>
      </c>
      <c r="E26" s="50" t="b">
        <f>IF(D26&gt;0,' facturen - kosten'!H45,FALSE )</f>
        <v>0</v>
      </c>
      <c r="F26" s="49">
        <f>(IF(' facturen - kosten'!I45=$F$2,' facturen - kosten'!G45,0))</f>
        <v>0</v>
      </c>
      <c r="G26" s="50" t="b">
        <f>IF(F26&gt;0,' facturen - kosten'!H45,FALSE )</f>
        <v>0</v>
      </c>
      <c r="H26" s="49">
        <f>(IF(' facturen - kosten'!I45=$H$2,' facturen - kosten'!G45,0))</f>
        <v>0</v>
      </c>
      <c r="I26" s="50" t="b">
        <f>IF(H26&gt;0,' facturen - kosten'!H45,FALSE )</f>
        <v>0</v>
      </c>
      <c r="J26" s="49">
        <f>(IF(' facturen - kosten'!I45=$J$2,' facturen - kosten'!G45,0))</f>
        <v>0</v>
      </c>
      <c r="K26" s="50" t="b">
        <f>IF(J26&gt;0,' facturen - kosten'!H45,FALSE )</f>
        <v>0</v>
      </c>
      <c r="L26" s="49">
        <f>(IF(' facturen - kosten'!I45=$L$2,' facturen - kosten'!G45,0))</f>
        <v>0</v>
      </c>
      <c r="M26" s="50" t="b">
        <f>IF(L26&gt;0,' facturen - kosten'!H45,FALSE )</f>
        <v>0</v>
      </c>
    </row>
    <row r="27" spans="1:13" ht="15" x14ac:dyDescent="0.25">
      <c r="A27" s="48" t="s">
        <v>130</v>
      </c>
      <c r="B27" s="49">
        <f>(IF(' facturen - kosten'!I46=$B$2,' facturen - kosten'!G46,0))</f>
        <v>0</v>
      </c>
      <c r="C27" s="50" t="b">
        <f>IF(B27&gt;0,' facturen - kosten'!H46,FALSE )</f>
        <v>0</v>
      </c>
      <c r="D27" s="49">
        <f>(IF(' facturen - kosten'!I46=$D$2,' facturen - kosten'!G46,0))</f>
        <v>0</v>
      </c>
      <c r="E27" s="50" t="b">
        <f>IF(D27&gt;0,' facturen - kosten'!H46,FALSE )</f>
        <v>0</v>
      </c>
      <c r="F27" s="49">
        <f>(IF(' facturen - kosten'!I46=$F$2,' facturen - kosten'!G46,0))</f>
        <v>0</v>
      </c>
      <c r="G27" s="50" t="b">
        <f>IF(F27&gt;0,' facturen - kosten'!H46,FALSE )</f>
        <v>0</v>
      </c>
      <c r="H27" s="49">
        <f>(IF(' facturen - kosten'!I46=$H$2,' facturen - kosten'!G46,0))</f>
        <v>0</v>
      </c>
      <c r="I27" s="50" t="b">
        <f>IF(H27&gt;0,' facturen - kosten'!H46,FALSE )</f>
        <v>0</v>
      </c>
      <c r="J27" s="49">
        <f>(IF(' facturen - kosten'!I46=$J$2,' facturen - kosten'!G46,0))</f>
        <v>0</v>
      </c>
      <c r="K27" s="50" t="b">
        <f>IF(J27&gt;0,' facturen - kosten'!H46,FALSE )</f>
        <v>0</v>
      </c>
      <c r="L27" s="49">
        <f>(IF(' facturen - kosten'!I46=$L$2,' facturen - kosten'!G46,0))</f>
        <v>0</v>
      </c>
      <c r="M27" s="50" t="b">
        <f>IF(L27&gt;0,' facturen - kosten'!H46,FALSE )</f>
        <v>0</v>
      </c>
    </row>
    <row r="28" spans="1:13" ht="15" x14ac:dyDescent="0.25">
      <c r="A28" s="48" t="s">
        <v>131</v>
      </c>
      <c r="B28" s="49">
        <f>(IF(' facturen - kosten'!I47=$B$2,' facturen - kosten'!G47,0))</f>
        <v>0</v>
      </c>
      <c r="C28" s="50" t="b">
        <f>IF(B28&gt;0,' facturen - kosten'!H47,FALSE )</f>
        <v>0</v>
      </c>
      <c r="D28" s="49">
        <f>(IF(' facturen - kosten'!I47=$D$2,' facturen - kosten'!G47,0))</f>
        <v>0</v>
      </c>
      <c r="E28" s="50" t="b">
        <f>IF(D28&gt;0,' facturen - kosten'!H47,FALSE )</f>
        <v>0</v>
      </c>
      <c r="F28" s="49">
        <f>(IF(' facturen - kosten'!I47=$F$2,' facturen - kosten'!G47,0))</f>
        <v>0</v>
      </c>
      <c r="G28" s="50" t="b">
        <f>IF(F28&gt;0,' facturen - kosten'!H47,FALSE )</f>
        <v>0</v>
      </c>
      <c r="H28" s="49">
        <f>(IF(' facturen - kosten'!I47=$H$2,' facturen - kosten'!G47,0))</f>
        <v>0</v>
      </c>
      <c r="I28" s="50" t="b">
        <f>IF(H28&gt;0,' facturen - kosten'!H47,FALSE )</f>
        <v>0</v>
      </c>
      <c r="J28" s="49">
        <f>(IF(' facturen - kosten'!I47=$J$2,' facturen - kosten'!G47,0))</f>
        <v>0</v>
      </c>
      <c r="K28" s="50" t="b">
        <f>IF(J28&gt;0,' facturen - kosten'!H47,FALSE )</f>
        <v>0</v>
      </c>
      <c r="L28" s="49">
        <f>(IF(' facturen - kosten'!I47=$L$2,' facturen - kosten'!G47,0))</f>
        <v>0</v>
      </c>
      <c r="M28" s="50" t="b">
        <f>IF(L28&gt;0,' facturen - kosten'!H47,FALSE )</f>
        <v>0</v>
      </c>
    </row>
    <row r="29" spans="1:13" ht="15" x14ac:dyDescent="0.25">
      <c r="A29" s="48" t="s">
        <v>132</v>
      </c>
      <c r="B29" s="49">
        <f>(IF(' facturen - kosten'!I34=$B$2,' facturen - kosten'!G34,0))</f>
        <v>0</v>
      </c>
      <c r="C29" s="50" t="b">
        <f>IF(B29&gt;0,' facturen - kosten'!H52,FALSE )</f>
        <v>0</v>
      </c>
      <c r="D29" s="49">
        <f>(IF(' facturen - kosten'!I52=$D$2,' facturen - kosten'!G52,0))</f>
        <v>0</v>
      </c>
      <c r="E29" s="50" t="b">
        <f>IF(D29&gt;0,' facturen - kosten'!H34,FALSE )</f>
        <v>0</v>
      </c>
      <c r="F29" s="49">
        <f>(IF(' facturen - kosten'!I34=$F$2,' facturen - kosten'!G34,0))</f>
        <v>0</v>
      </c>
      <c r="G29" s="50" t="b">
        <f>IF(F29&gt;0,' facturen - kosten'!H34,FALSE )</f>
        <v>0</v>
      </c>
      <c r="H29" s="49">
        <f>(IF(' facturen - kosten'!I34=$H$2,' facturen - kosten'!G34,0))</f>
        <v>0</v>
      </c>
      <c r="I29" s="50" t="b">
        <f>IF(H29&gt;0,' facturen - kosten'!H34,FALSE )</f>
        <v>0</v>
      </c>
      <c r="J29" s="49">
        <f>(IF(' facturen - kosten'!I34=$J$2,' facturen - kosten'!G34,0))</f>
        <v>0</v>
      </c>
      <c r="K29" s="50" t="b">
        <f>IF(J29&gt;0,' facturen - kosten'!H34,FALSE )</f>
        <v>0</v>
      </c>
      <c r="L29" s="49">
        <f>(IF(' facturen - kosten'!I34=$L$2,' facturen - kosten'!G34,0))</f>
        <v>0</v>
      </c>
      <c r="M29" s="50" t="b">
        <f>IF(L29&gt;0,' facturen - kosten'!H34,FALSE )</f>
        <v>0</v>
      </c>
    </row>
    <row r="30" spans="1:13" ht="15" x14ac:dyDescent="0.25">
      <c r="A30" s="48" t="s">
        <v>133</v>
      </c>
      <c r="B30" s="49">
        <f>(IF(' facturen - kosten'!I35=$B$2,' facturen - kosten'!G35,0))</f>
        <v>0</v>
      </c>
      <c r="C30" s="50" t="b">
        <f>IF(B30&gt;0,' facturen - kosten'!H53,FALSE )</f>
        <v>0</v>
      </c>
      <c r="D30" s="49">
        <f>(IF(' facturen - kosten'!I53=$D$2,' facturen - kosten'!G53,0))</f>
        <v>0</v>
      </c>
      <c r="E30" s="50" t="b">
        <f>IF(D30&gt;0,' facturen - kosten'!H35,FALSE )</f>
        <v>0</v>
      </c>
      <c r="F30" s="49">
        <f>(IF(' facturen - kosten'!I35=$F$2,' facturen - kosten'!G35,0))</f>
        <v>0</v>
      </c>
      <c r="G30" s="50" t="b">
        <f>IF(F30&gt;0,' facturen - kosten'!H35,FALSE )</f>
        <v>0</v>
      </c>
      <c r="H30" s="49">
        <f>(IF(' facturen - kosten'!I35=$H$2,' facturen - kosten'!G35,0))</f>
        <v>0</v>
      </c>
      <c r="I30" s="50" t="b">
        <f>IF(H30&gt;0,' facturen - kosten'!H35,FALSE )</f>
        <v>0</v>
      </c>
      <c r="J30" s="49">
        <f>(IF(' facturen - kosten'!I35=$J$2,' facturen - kosten'!G35,0))</f>
        <v>0</v>
      </c>
      <c r="K30" s="50" t="b">
        <f>IF(J30&gt;0,' facturen - kosten'!H35,FALSE )</f>
        <v>0</v>
      </c>
      <c r="L30" s="49">
        <f>(IF(' facturen - kosten'!I35=$L$2,' facturen - kosten'!G35,0))</f>
        <v>0</v>
      </c>
      <c r="M30" s="50" t="b">
        <f>IF(L30&gt;0,' facturen - kosten'!H35,FALSE )</f>
        <v>0</v>
      </c>
    </row>
    <row r="31" spans="1:13" ht="15" x14ac:dyDescent="0.25">
      <c r="A31" s="48" t="s">
        <v>137</v>
      </c>
      <c r="B31" s="49">
        <f>(IF(' facturen - kosten'!I50=$B$2,' facturen - kosten'!G50,0))</f>
        <v>0</v>
      </c>
      <c r="C31" s="50" t="b">
        <f>IF(B31&gt;0,' facturen - kosten'!H54,FALSE )</f>
        <v>0</v>
      </c>
      <c r="D31" s="49">
        <f>(IF(' facturen - kosten'!I50=$D$2,' facturen - kosten'!G50,0))</f>
        <v>0</v>
      </c>
      <c r="E31" s="50" t="b">
        <f>IF(D31&gt;0,' facturen - kosten'!H50,FALSE )</f>
        <v>0</v>
      </c>
      <c r="F31" s="49">
        <f>(IF(' facturen - kosten'!I50=$F$2,' facturen - kosten'!G50,0))</f>
        <v>0</v>
      </c>
      <c r="G31" s="50" t="b">
        <f>IF(F31&gt;0,' facturen - kosten'!H50,FALSE )</f>
        <v>0</v>
      </c>
      <c r="H31" s="49">
        <f>(IF(' facturen - kosten'!I50=$H$2,' facturen - kosten'!G50,0))</f>
        <v>0</v>
      </c>
      <c r="I31" s="50" t="b">
        <f>IF(H31&gt;0,' facturen - kosten'!H50,FALSE )</f>
        <v>0</v>
      </c>
      <c r="J31" s="49">
        <f>(IF(' facturen - kosten'!I50=$J$2,' facturen - kosten'!G50,0))</f>
        <v>0</v>
      </c>
      <c r="K31" s="50" t="b">
        <f>IF(J31&gt;0,' facturen - kosten'!H50,FALSE )</f>
        <v>0</v>
      </c>
      <c r="L31" s="49">
        <f>(IF(' facturen - kosten'!I50=$L$2,' facturen - kosten'!G50,0))</f>
        <v>0</v>
      </c>
      <c r="M31" s="50" t="b">
        <f>IF(L31&gt;0,' facturen - kosten'!H50,FALSE )</f>
        <v>0</v>
      </c>
    </row>
    <row r="32" spans="1:13" ht="15" x14ac:dyDescent="0.25">
      <c r="A32" s="48" t="s">
        <v>138</v>
      </c>
      <c r="B32" s="49">
        <f>(IF(' facturen - kosten'!I51=$B$2,' facturen - kosten'!G51,0))</f>
        <v>0</v>
      </c>
      <c r="C32" s="50" t="b">
        <f>IF(B32&gt;0,' facturen - kosten'!H55,FALSE )</f>
        <v>0</v>
      </c>
      <c r="D32" s="49">
        <f>(IF(' facturen - kosten'!I51=$D$2,' facturen - kosten'!G51,0))</f>
        <v>0</v>
      </c>
      <c r="E32" s="50" t="b">
        <f>IF(D32&gt;0,' facturen - kosten'!H51,FALSE )</f>
        <v>0</v>
      </c>
      <c r="F32" s="49">
        <f>(IF(' facturen - kosten'!I51=$F$2,' facturen - kosten'!G51,0))</f>
        <v>0</v>
      </c>
      <c r="G32" s="50" t="b">
        <f>IF(F32&gt;0,' facturen - kosten'!H51,FALSE )</f>
        <v>0</v>
      </c>
      <c r="H32" s="49">
        <f>(IF(' facturen - kosten'!I51=$H$2,' facturen - kosten'!G51,0))</f>
        <v>0</v>
      </c>
      <c r="I32" s="50" t="b">
        <f>IF(H32&gt;0,' facturen - kosten'!H51,FALSE )</f>
        <v>0</v>
      </c>
      <c r="J32" s="49">
        <f>(IF(' facturen - kosten'!I51=$J$2,' facturen - kosten'!G51,0))</f>
        <v>0</v>
      </c>
      <c r="K32" s="50" t="b">
        <f>IF(J32&gt;0,' facturen - kosten'!H51,FALSE )</f>
        <v>0</v>
      </c>
      <c r="L32" s="49">
        <f>(IF(' facturen - kosten'!I51=$L$2,' facturen - kosten'!G51,0))</f>
        <v>0</v>
      </c>
      <c r="M32" s="50" t="b">
        <f>IF(L32&gt;0,' facturen - kosten'!H51,FALSE )</f>
        <v>0</v>
      </c>
    </row>
    <row r="33" spans="1:13" ht="15" x14ac:dyDescent="0.25">
      <c r="A33" s="48" t="s">
        <v>139</v>
      </c>
      <c r="B33" s="49">
        <f>(IF(' facturen - kosten'!I52=$B$2,' facturen - kosten'!G52,0))</f>
        <v>0</v>
      </c>
      <c r="C33" s="50" t="b">
        <f>IF(B33&gt;0,' facturen - kosten'!H56,FALSE )</f>
        <v>0</v>
      </c>
      <c r="D33" s="49">
        <f>(IF(' facturen - kosten'!I52=$D$2,' facturen - kosten'!G52,0))</f>
        <v>0</v>
      </c>
      <c r="E33" s="50" t="b">
        <f>IF(D33&gt;0,' facturen - kosten'!H52,FALSE )</f>
        <v>0</v>
      </c>
      <c r="F33" s="49">
        <f>(IF(' facturen - kosten'!I52=$F$2,' facturen - kosten'!G52,0))</f>
        <v>0</v>
      </c>
      <c r="G33" s="50" t="b">
        <f>IF(F33&gt;0,' facturen - kosten'!H52,FALSE )</f>
        <v>0</v>
      </c>
      <c r="H33" s="49">
        <f>(IF(' facturen - kosten'!I52=$H$2,' facturen - kosten'!G52,0))</f>
        <v>0</v>
      </c>
      <c r="I33" s="50" t="b">
        <f>IF(H33&gt;0,' facturen - kosten'!H52,FALSE )</f>
        <v>0</v>
      </c>
      <c r="J33" s="49">
        <f>(IF(' facturen - kosten'!I52=$J$2,' facturen - kosten'!G52,0))</f>
        <v>0</v>
      </c>
      <c r="K33" s="50" t="b">
        <f>IF(J33&gt;0,' facturen - kosten'!H52,FALSE )</f>
        <v>0</v>
      </c>
      <c r="L33" s="49">
        <f>(IF(' facturen - kosten'!I52=$L$2,' facturen - kosten'!G52,0))</f>
        <v>0</v>
      </c>
      <c r="M33" s="50" t="b">
        <f>IF(L33&gt;0,' facturen - kosten'!H52,FALSE )</f>
        <v>0</v>
      </c>
    </row>
    <row r="34" spans="1:13" ht="15" x14ac:dyDescent="0.25">
      <c r="A34" s="48" t="s">
        <v>140</v>
      </c>
      <c r="B34" s="49">
        <f>(IF(' facturen - kosten'!I53=$B$2,' facturen - kosten'!G53,0))</f>
        <v>0</v>
      </c>
      <c r="C34" s="50" t="b">
        <f>IF(B34&gt;0,' facturen - kosten'!H53,FALSE )</f>
        <v>0</v>
      </c>
      <c r="D34" s="49">
        <f>(IF(' facturen - kosten'!I53=$D$2,' facturen - kosten'!G53,0))</f>
        <v>0</v>
      </c>
      <c r="E34" s="50" t="b">
        <f>IF(D34&gt;0,' facturen - kosten'!H53,FALSE )</f>
        <v>0</v>
      </c>
      <c r="F34" s="49">
        <f>(IF(' facturen - kosten'!I53=$F$2,' facturen - kosten'!G53,0))</f>
        <v>0</v>
      </c>
      <c r="G34" s="50" t="b">
        <f>IF(F34&gt;0,' facturen - kosten'!H53,FALSE )</f>
        <v>0</v>
      </c>
      <c r="H34" s="49">
        <f>(IF(' facturen - kosten'!I53=$H$2,' facturen - kosten'!G53,0))</f>
        <v>0</v>
      </c>
      <c r="I34" s="50" t="b">
        <f>IF(H34&gt;0,' facturen - kosten'!H53,FALSE )</f>
        <v>0</v>
      </c>
      <c r="J34" s="49">
        <f>(IF(' facturen - kosten'!I53=$J$2,' facturen - kosten'!G53,0))</f>
        <v>0</v>
      </c>
      <c r="K34" s="50" t="b">
        <f>IF(J34&gt;0,' facturen - kosten'!H53,FALSE )</f>
        <v>0</v>
      </c>
      <c r="L34" s="49">
        <f>(IF(' facturen - kosten'!I53=$L$2,' facturen - kosten'!G53,0))</f>
        <v>0</v>
      </c>
      <c r="M34" s="50" t="b">
        <f>IF(L34&gt;0,' facturen - kosten'!H53,FALSE )</f>
        <v>0</v>
      </c>
    </row>
    <row r="35" spans="1:13" ht="15" x14ac:dyDescent="0.25">
      <c r="A35" s="48" t="s">
        <v>141</v>
      </c>
      <c r="B35" s="49">
        <f>(IF(' facturen - kosten'!I54=$B$2,' facturen - kosten'!G54,0))</f>
        <v>0</v>
      </c>
      <c r="C35" s="50" t="b">
        <f>IF(B35&gt;0,' facturen - kosten'!H54,FALSE )</f>
        <v>0</v>
      </c>
      <c r="D35" s="49">
        <f>(IF(' facturen - kosten'!I54=$D$2,' facturen - kosten'!G54,0))</f>
        <v>0</v>
      </c>
      <c r="E35" s="50" t="b">
        <f>IF(D35&gt;0,' facturen - kosten'!H54,FALSE )</f>
        <v>0</v>
      </c>
      <c r="F35" s="49">
        <f>(IF(' facturen - kosten'!I54=$F$2,' facturen - kosten'!G54,0))</f>
        <v>0</v>
      </c>
      <c r="G35" s="50" t="b">
        <f>IF(F35&gt;0,' facturen - kosten'!H54,FALSE )</f>
        <v>0</v>
      </c>
      <c r="H35" s="49">
        <f>(IF(' facturen - kosten'!I54=$H$2,' facturen - kosten'!G54,0))</f>
        <v>0</v>
      </c>
      <c r="I35" s="50" t="b">
        <f>IF(H35&gt;0,' facturen - kosten'!H54,FALSE )</f>
        <v>0</v>
      </c>
      <c r="J35" s="49">
        <f>(IF(' facturen - kosten'!I54=$J$2,' facturen - kosten'!G54,0))</f>
        <v>0</v>
      </c>
      <c r="K35" s="50" t="b">
        <f>IF(J35&gt;0,' facturen - kosten'!H54,FALSE )</f>
        <v>0</v>
      </c>
      <c r="L35" s="49">
        <f>(IF(' facturen - kosten'!I54=$L$2,' facturen - kosten'!G54,0))</f>
        <v>0</v>
      </c>
      <c r="M35" s="50" t="b">
        <f>IF(L35&gt;0,' facturen - kosten'!H54,FALSE )</f>
        <v>0</v>
      </c>
    </row>
    <row r="36" spans="1:13" ht="15" x14ac:dyDescent="0.25">
      <c r="A36" s="48" t="s">
        <v>142</v>
      </c>
      <c r="B36" s="49">
        <f>(IF(' facturen - kosten'!I55=$B$2,' facturen - kosten'!G55,0))</f>
        <v>0</v>
      </c>
      <c r="C36" s="50" t="b">
        <f>IF(B36&gt;0,' facturen - kosten'!H55,FALSE )</f>
        <v>0</v>
      </c>
      <c r="D36" s="49">
        <f>(IF(' facturen - kosten'!I55=$D$2,' facturen - kosten'!G55,0))</f>
        <v>0</v>
      </c>
      <c r="E36" s="50" t="b">
        <f>IF(D36&gt;0,' facturen - kosten'!H55,FALSE )</f>
        <v>0</v>
      </c>
      <c r="F36" s="49">
        <f>(IF(' facturen - kosten'!I55=$F$2,' facturen - kosten'!G55,0))</f>
        <v>0</v>
      </c>
      <c r="G36" s="50" t="b">
        <f>IF(F36&gt;0,' facturen - kosten'!H55,FALSE )</f>
        <v>0</v>
      </c>
      <c r="H36" s="49">
        <f>(IF(' facturen - kosten'!I55=$H$2,' facturen - kosten'!G55,0))</f>
        <v>0</v>
      </c>
      <c r="I36" s="50" t="b">
        <f>IF(H36&gt;0,' facturen - kosten'!H55,FALSE )</f>
        <v>0</v>
      </c>
      <c r="J36" s="49">
        <f>(IF(' facturen - kosten'!I55=$J$2,' facturen - kosten'!G55,0))</f>
        <v>0</v>
      </c>
      <c r="K36" s="50" t="b">
        <f>IF(J36&gt;0,' facturen - kosten'!H55,FALSE )</f>
        <v>0</v>
      </c>
      <c r="L36" s="49">
        <f>(IF(' facturen - kosten'!I55=$L$2,' facturen - kosten'!G55,0))</f>
        <v>0</v>
      </c>
      <c r="M36" s="50" t="b">
        <f>IF(L36&gt;0,' facturen - kosten'!H55,FALSE )</f>
        <v>0</v>
      </c>
    </row>
    <row r="37" spans="1:13" x14ac:dyDescent="0.3">
      <c r="A37" s="48" t="s">
        <v>143</v>
      </c>
      <c r="B37" s="49">
        <f>(IF(' facturen - kosten'!I42=$B$2,' facturen - kosten'!G42,0))</f>
        <v>0</v>
      </c>
      <c r="C37" s="50" t="b">
        <f>IF(B37&gt;0,' facturen - kosten'!H60,FALSE )</f>
        <v>0</v>
      </c>
      <c r="D37" s="49">
        <f>(IF(' facturen - kosten'!I60=$D$2,' facturen - kosten'!G60,0))</f>
        <v>0</v>
      </c>
      <c r="E37" s="50" t="b">
        <f>IF(D37&gt;0,' facturen - kosten'!H42,FALSE )</f>
        <v>0</v>
      </c>
      <c r="F37" s="49">
        <f>(IF(' facturen - kosten'!I42=$F$2,' facturen - kosten'!G42,0))</f>
        <v>0</v>
      </c>
      <c r="G37" s="50" t="b">
        <f>IF(F37&gt;0,' facturen - kosten'!H42,FALSE )</f>
        <v>0</v>
      </c>
      <c r="H37" s="49">
        <f>(IF(' facturen - kosten'!I42=$H$2,' facturen - kosten'!G42,0))</f>
        <v>0</v>
      </c>
      <c r="I37" s="50" t="b">
        <f>IF(H37&gt;0,' facturen - kosten'!H42,FALSE )</f>
        <v>0</v>
      </c>
      <c r="J37" s="49">
        <f>(IF(' facturen - kosten'!I42=$J$2,' facturen - kosten'!G42,0))</f>
        <v>0</v>
      </c>
      <c r="K37" s="50" t="b">
        <f>IF(J37&gt;0,' facturen - kosten'!H42,FALSE )</f>
        <v>0</v>
      </c>
      <c r="L37" s="49">
        <f>(IF(' facturen - kosten'!I42=$L$2,' facturen - kosten'!G42,0))</f>
        <v>0</v>
      </c>
      <c r="M37" s="50" t="b">
        <f>IF(L37&gt;0,' facturen - kosten'!H42,FALSE )</f>
        <v>0</v>
      </c>
    </row>
    <row r="38" spans="1:13" x14ac:dyDescent="0.3">
      <c r="A38" s="48" t="s">
        <v>144</v>
      </c>
      <c r="B38" s="49">
        <f>(IF(' facturen - kosten'!I43=$B$2,' facturen - kosten'!G43,0))</f>
        <v>0</v>
      </c>
      <c r="C38" s="50" t="b">
        <f>IF(B38&gt;0,' facturen - kosten'!H61,FALSE )</f>
        <v>0</v>
      </c>
      <c r="D38" s="49">
        <f>(IF(' facturen - kosten'!I61=$D$2,' facturen - kosten'!G61,0))</f>
        <v>0</v>
      </c>
      <c r="E38" s="50" t="b">
        <f>IF(D38&gt;0,' facturen - kosten'!H43,FALSE )</f>
        <v>0</v>
      </c>
      <c r="F38" s="49">
        <f>(IF(' facturen - kosten'!I43=$F$2,' facturen - kosten'!G43,0))</f>
        <v>0</v>
      </c>
      <c r="G38" s="50" t="b">
        <f>IF(F38&gt;0,' facturen - kosten'!H43,FALSE )</f>
        <v>0</v>
      </c>
      <c r="H38" s="49">
        <f>(IF(' facturen - kosten'!I43=$H$2,' facturen - kosten'!G43,0))</f>
        <v>0</v>
      </c>
      <c r="I38" s="50" t="b">
        <f>IF(H38&gt;0,' facturen - kosten'!H43,FALSE )</f>
        <v>0</v>
      </c>
      <c r="J38" s="49">
        <f>(IF(' facturen - kosten'!I43=$J$2,' facturen - kosten'!G43,0))</f>
        <v>0</v>
      </c>
      <c r="K38" s="50" t="b">
        <f>IF(J38&gt;0,' facturen - kosten'!H43,FALSE )</f>
        <v>0</v>
      </c>
      <c r="L38" s="49">
        <f>(IF(' facturen - kosten'!I43=$L$2,' facturen - kosten'!G43,0))</f>
        <v>0</v>
      </c>
      <c r="M38" s="50" t="b">
        <f>IF(L38&gt;0,' facturen - kosten'!H43,FALSE )</f>
        <v>0</v>
      </c>
    </row>
    <row r="39" spans="1:13" x14ac:dyDescent="0.3">
      <c r="A39" s="48" t="s">
        <v>145</v>
      </c>
      <c r="B39" s="49">
        <f>(IF(' facturen - kosten'!I58=$B$2,' facturen - kosten'!G58,0))</f>
        <v>0</v>
      </c>
      <c r="C39" s="50" t="b">
        <f>IF(B39&gt;0,' facturen - kosten'!H62,FALSE )</f>
        <v>0</v>
      </c>
      <c r="D39" s="49">
        <f>(IF(' facturen - kosten'!I58=$D$2,' facturen - kosten'!G58,0))</f>
        <v>0</v>
      </c>
      <c r="E39" s="50" t="b">
        <f>IF(D39&gt;0,' facturen - kosten'!H58,FALSE )</f>
        <v>0</v>
      </c>
      <c r="F39" s="49">
        <f>(IF(' facturen - kosten'!I58=$F$2,' facturen - kosten'!G58,0))</f>
        <v>0</v>
      </c>
      <c r="G39" s="50" t="b">
        <f>IF(F39&gt;0,' facturen - kosten'!H58,FALSE )</f>
        <v>0</v>
      </c>
      <c r="H39" s="49">
        <f>(IF(' facturen - kosten'!I58=$H$2,' facturen - kosten'!G58,0))</f>
        <v>0</v>
      </c>
      <c r="I39" s="50" t="b">
        <f>IF(H39&gt;0,' facturen - kosten'!H58,FALSE )</f>
        <v>0</v>
      </c>
      <c r="J39" s="49">
        <f>(IF(' facturen - kosten'!I58=$J$2,' facturen - kosten'!G58,0))</f>
        <v>0</v>
      </c>
      <c r="K39" s="50" t="b">
        <f>IF(J39&gt;0,' facturen - kosten'!H58,FALSE )</f>
        <v>0</v>
      </c>
      <c r="L39" s="49">
        <f>(IF(' facturen - kosten'!I58=$L$2,' facturen - kosten'!G58,0))</f>
        <v>0</v>
      </c>
      <c r="M39" s="50" t="b">
        <f>IF(L39&gt;0,' facturen - kosten'!H58,FALSE )</f>
        <v>0</v>
      </c>
    </row>
    <row r="40" spans="1:13" x14ac:dyDescent="0.3">
      <c r="A40" s="48" t="s">
        <v>146</v>
      </c>
      <c r="B40" s="49">
        <f>(IF(' facturen - kosten'!I59=$B$2,' facturen - kosten'!G59,0))</f>
        <v>0</v>
      </c>
      <c r="C40" s="50" t="b">
        <f>IF(B40&gt;0,' facturen - kosten'!H63,FALSE )</f>
        <v>0</v>
      </c>
      <c r="D40" s="49">
        <f>(IF(' facturen - kosten'!I59=$D$2,' facturen - kosten'!G59,0))</f>
        <v>0</v>
      </c>
      <c r="E40" s="50" t="b">
        <f>IF(D40&gt;0,' facturen - kosten'!H59,FALSE )</f>
        <v>0</v>
      </c>
      <c r="F40" s="49">
        <f>(IF(' facturen - kosten'!I59=$F$2,' facturen - kosten'!G59,0))</f>
        <v>0</v>
      </c>
      <c r="G40" s="50" t="b">
        <f>IF(F40&gt;0,' facturen - kosten'!H59,FALSE )</f>
        <v>0</v>
      </c>
      <c r="H40" s="49">
        <f>(IF(' facturen - kosten'!I59=$H$2,' facturen - kosten'!G59,0))</f>
        <v>0</v>
      </c>
      <c r="I40" s="50" t="b">
        <f>IF(H40&gt;0,' facturen - kosten'!H59,FALSE )</f>
        <v>0</v>
      </c>
      <c r="J40" s="49">
        <f>(IF(' facturen - kosten'!I59=$J$2,' facturen - kosten'!G59,0))</f>
        <v>0</v>
      </c>
      <c r="K40" s="50" t="b">
        <f>IF(J40&gt;0,' facturen - kosten'!H59,FALSE )</f>
        <v>0</v>
      </c>
      <c r="L40" s="49">
        <f>(IF(' facturen - kosten'!I59=$L$2,' facturen - kosten'!G59,0))</f>
        <v>0</v>
      </c>
      <c r="M40" s="50" t="b">
        <f>IF(L40&gt;0,' facturen - kosten'!H59,FALSE )</f>
        <v>0</v>
      </c>
    </row>
    <row r="41" spans="1:13" x14ac:dyDescent="0.3">
      <c r="A41" s="48" t="s">
        <v>147</v>
      </c>
      <c r="B41" s="49">
        <f>(IF(' facturen - kosten'!I60=$B$2,' facturen - kosten'!G60,0))</f>
        <v>0</v>
      </c>
      <c r="C41" s="50" t="b">
        <f>IF(B41&gt;0,' facturen - kosten'!H64,FALSE )</f>
        <v>0</v>
      </c>
      <c r="D41" s="49">
        <f>(IF(' facturen - kosten'!I60=$D$2,' facturen - kosten'!G60,0))</f>
        <v>0</v>
      </c>
      <c r="E41" s="50" t="b">
        <f>IF(D41&gt;0,' facturen - kosten'!H60,FALSE )</f>
        <v>0</v>
      </c>
      <c r="F41" s="49">
        <f>(IF(' facturen - kosten'!I60=$F$2,' facturen - kosten'!G60,0))</f>
        <v>0</v>
      </c>
      <c r="G41" s="50" t="b">
        <f>IF(F41&gt;0,' facturen - kosten'!H60,FALSE )</f>
        <v>0</v>
      </c>
      <c r="H41" s="49">
        <f>(IF(' facturen - kosten'!I60=$H$2,' facturen - kosten'!G60,0))</f>
        <v>0</v>
      </c>
      <c r="I41" s="50" t="b">
        <f>IF(H41&gt;0,' facturen - kosten'!H60,FALSE )</f>
        <v>0</v>
      </c>
      <c r="J41" s="49">
        <f>(IF(' facturen - kosten'!I60=$J$2,' facturen - kosten'!G60,0))</f>
        <v>0</v>
      </c>
      <c r="K41" s="50" t="b">
        <f>IF(J41&gt;0,' facturen - kosten'!H60,FALSE )</f>
        <v>0</v>
      </c>
      <c r="L41" s="49">
        <f>(IF(' facturen - kosten'!I60=$L$2,' facturen - kosten'!G60,0))</f>
        <v>0</v>
      </c>
      <c r="M41" s="50" t="b">
        <f>IF(L41&gt;0,' facturen - kosten'!H60,FALSE )</f>
        <v>0</v>
      </c>
    </row>
    <row r="42" spans="1:13" x14ac:dyDescent="0.3">
      <c r="A42" s="48" t="s">
        <v>148</v>
      </c>
      <c r="B42" s="49">
        <f>(IF(' facturen - kosten'!I61=$B$2,' facturen - kosten'!G61,0))</f>
        <v>0</v>
      </c>
      <c r="C42" s="50" t="b">
        <f>IF(B42&gt;0,' facturen - kosten'!H61,FALSE )</f>
        <v>0</v>
      </c>
      <c r="D42" s="49">
        <f>(IF(' facturen - kosten'!I61=$D$2,' facturen - kosten'!G61,0))</f>
        <v>0</v>
      </c>
      <c r="E42" s="50" t="b">
        <f>IF(D42&gt;0,' facturen - kosten'!H61,FALSE )</f>
        <v>0</v>
      </c>
      <c r="F42" s="49">
        <f>(IF(' facturen - kosten'!I61=$F$2,' facturen - kosten'!G61,0))</f>
        <v>0</v>
      </c>
      <c r="G42" s="50" t="b">
        <f>IF(F42&gt;0,' facturen - kosten'!H61,FALSE )</f>
        <v>0</v>
      </c>
      <c r="H42" s="49">
        <f>(IF(' facturen - kosten'!I61=$H$2,' facturen - kosten'!G61,0))</f>
        <v>0</v>
      </c>
      <c r="I42" s="50" t="b">
        <f>IF(H42&gt;0,' facturen - kosten'!H61,FALSE )</f>
        <v>0</v>
      </c>
      <c r="J42" s="49">
        <f>(IF(' facturen - kosten'!I61=$J$2,' facturen - kosten'!G61,0))</f>
        <v>0</v>
      </c>
      <c r="K42" s="50" t="b">
        <f>IF(J42&gt;0,' facturen - kosten'!H61,FALSE )</f>
        <v>0</v>
      </c>
      <c r="L42" s="49">
        <f>(IF(' facturen - kosten'!I61=$L$2,' facturen - kosten'!G61,0))</f>
        <v>0</v>
      </c>
      <c r="M42" s="50" t="b">
        <f>IF(L42&gt;0,' facturen - kosten'!H61,FALSE )</f>
        <v>0</v>
      </c>
    </row>
    <row r="43" spans="1:13" x14ac:dyDescent="0.3">
      <c r="A43" s="48" t="s">
        <v>149</v>
      </c>
      <c r="B43" s="49">
        <f>(IF(' facturen - kosten'!I62=$B$2,' facturen - kosten'!G62,0))</f>
        <v>0</v>
      </c>
      <c r="C43" s="50" t="b">
        <f>IF(B43&gt;0,' facturen - kosten'!H62,FALSE )</f>
        <v>0</v>
      </c>
      <c r="D43" s="49">
        <f>(IF(' facturen - kosten'!I62=$D$2,' facturen - kosten'!G62,0))</f>
        <v>0</v>
      </c>
      <c r="E43" s="50" t="b">
        <f>IF(D43&gt;0,' facturen - kosten'!H62,FALSE )</f>
        <v>0</v>
      </c>
      <c r="F43" s="49">
        <f>(IF(' facturen - kosten'!I62=$F$2,' facturen - kosten'!G62,0))</f>
        <v>0</v>
      </c>
      <c r="G43" s="50" t="b">
        <f>IF(F43&gt;0,' facturen - kosten'!H62,FALSE )</f>
        <v>0</v>
      </c>
      <c r="H43" s="49">
        <f>(IF(' facturen - kosten'!I62=$H$2,' facturen - kosten'!G62,0))</f>
        <v>0</v>
      </c>
      <c r="I43" s="50" t="b">
        <f>IF(H43&gt;0,' facturen - kosten'!H62,FALSE )</f>
        <v>0</v>
      </c>
      <c r="J43" s="49">
        <f>(IF(' facturen - kosten'!I62=$J$2,' facturen - kosten'!G62,0))</f>
        <v>0</v>
      </c>
      <c r="K43" s="50" t="b">
        <f>IF(J43&gt;0,' facturen - kosten'!H62,FALSE )</f>
        <v>0</v>
      </c>
      <c r="L43" s="49">
        <f>(IF(' facturen - kosten'!I62=$L$2,' facturen - kosten'!G62,0))</f>
        <v>0</v>
      </c>
      <c r="M43" s="50" t="b">
        <f>IF(L43&gt;0,' facturen - kosten'!H62,FALSE )</f>
        <v>0</v>
      </c>
    </row>
    <row r="44" spans="1:13" x14ac:dyDescent="0.3">
      <c r="A44" s="48" t="s">
        <v>150</v>
      </c>
      <c r="B44" s="49">
        <f>(IF(' facturen - kosten'!I63=$B$2,' facturen - kosten'!G63,0))</f>
        <v>0</v>
      </c>
      <c r="C44" s="50" t="b">
        <f>IF(B44&gt;0,' facturen - kosten'!H63,FALSE )</f>
        <v>0</v>
      </c>
      <c r="D44" s="49">
        <f>(IF(' facturen - kosten'!I63=$D$2,' facturen - kosten'!G63,0))</f>
        <v>0</v>
      </c>
      <c r="E44" s="50" t="b">
        <f>IF(D44&gt;0,' facturen - kosten'!H63,FALSE )</f>
        <v>0</v>
      </c>
      <c r="F44" s="49">
        <f>(IF(' facturen - kosten'!I63=$F$2,' facturen - kosten'!G63,0))</f>
        <v>0</v>
      </c>
      <c r="G44" s="50" t="b">
        <f>IF(F44&gt;0,' facturen - kosten'!H63,FALSE )</f>
        <v>0</v>
      </c>
      <c r="H44" s="49">
        <f>(IF(' facturen - kosten'!I63=$H$2,' facturen - kosten'!G63,0))</f>
        <v>0</v>
      </c>
      <c r="I44" s="50" t="b">
        <f>IF(H44&gt;0,' facturen - kosten'!H63,FALSE )</f>
        <v>0</v>
      </c>
      <c r="J44" s="49">
        <f>(IF(' facturen - kosten'!I63=$J$2,' facturen - kosten'!G63,0))</f>
        <v>0</v>
      </c>
      <c r="K44" s="50" t="b">
        <f>IF(J44&gt;0,' facturen - kosten'!H63,FALSE )</f>
        <v>0</v>
      </c>
      <c r="L44" s="49">
        <f>(IF(' facturen - kosten'!I63=$L$2,' facturen - kosten'!G63,0))</f>
        <v>0</v>
      </c>
      <c r="M44" s="50" t="b">
        <f>IF(L44&gt;0,' facturen - kosten'!H63,FALSE )</f>
        <v>0</v>
      </c>
    </row>
    <row r="45" spans="1:13" x14ac:dyDescent="0.3">
      <c r="A45" s="48" t="s">
        <v>151</v>
      </c>
      <c r="B45" s="49">
        <f>(IF(' facturen - kosten'!I50=$B$2,' facturen - kosten'!G50,0))</f>
        <v>0</v>
      </c>
      <c r="C45" s="50" t="b">
        <f>IF(B45&gt;0,' facturen - kosten'!H68,FALSE )</f>
        <v>0</v>
      </c>
      <c r="D45" s="49">
        <f>(IF(' facturen - kosten'!I68=$D$2,' facturen - kosten'!G68,0))</f>
        <v>0</v>
      </c>
      <c r="E45" s="50" t="b">
        <f>IF(D45&gt;0,' facturen - kosten'!H50,FALSE )</f>
        <v>0</v>
      </c>
      <c r="F45" s="49">
        <f>(IF(' facturen - kosten'!I50=$F$2,' facturen - kosten'!G50,0))</f>
        <v>0</v>
      </c>
      <c r="G45" s="50" t="b">
        <f>IF(F45&gt;0,' facturen - kosten'!H50,FALSE )</f>
        <v>0</v>
      </c>
      <c r="H45" s="49">
        <f>(IF(' facturen - kosten'!I50=$H$2,' facturen - kosten'!G50,0))</f>
        <v>0</v>
      </c>
      <c r="I45" s="50" t="b">
        <f>IF(H45&gt;0,' facturen - kosten'!H50,FALSE )</f>
        <v>0</v>
      </c>
      <c r="J45" s="49">
        <f>(IF(' facturen - kosten'!I50=$J$2,' facturen - kosten'!G50,0))</f>
        <v>0</v>
      </c>
      <c r="K45" s="50" t="b">
        <f>IF(J45&gt;0,' facturen - kosten'!H50,FALSE )</f>
        <v>0</v>
      </c>
      <c r="L45" s="49">
        <f>(IF(' facturen - kosten'!I50=$L$2,' facturen - kosten'!G50,0))</f>
        <v>0</v>
      </c>
      <c r="M45" s="50" t="b">
        <f>IF(L45&gt;0,' facturen - kosten'!H50,FALSE )</f>
        <v>0</v>
      </c>
    </row>
    <row r="46" spans="1:13" x14ac:dyDescent="0.3">
      <c r="A46" s="48" t="s">
        <v>152</v>
      </c>
      <c r="B46" s="49">
        <f>(IF(' facturen - kosten'!I51=$B$2,' facturen - kosten'!G51,0))</f>
        <v>0</v>
      </c>
      <c r="C46" s="50" t="b">
        <f>IF(B46&gt;0,' facturen - kosten'!H69,FALSE )</f>
        <v>0</v>
      </c>
      <c r="D46" s="49">
        <f>(IF(' facturen - kosten'!I69=$D$2,' facturen - kosten'!G69,0))</f>
        <v>0</v>
      </c>
      <c r="E46" s="50" t="b">
        <f>IF(D46&gt;0,' facturen - kosten'!H51,FALSE )</f>
        <v>0</v>
      </c>
      <c r="F46" s="49">
        <f>(IF(' facturen - kosten'!I51=$F$2,' facturen - kosten'!G51,0))</f>
        <v>0</v>
      </c>
      <c r="G46" s="50" t="b">
        <f>IF(F46&gt;0,' facturen - kosten'!H51,FALSE )</f>
        <v>0</v>
      </c>
      <c r="H46" s="49">
        <f>(IF(' facturen - kosten'!I51=$H$2,' facturen - kosten'!G51,0))</f>
        <v>0</v>
      </c>
      <c r="I46" s="50" t="b">
        <f>IF(H46&gt;0,' facturen - kosten'!H51,FALSE )</f>
        <v>0</v>
      </c>
      <c r="J46" s="49">
        <f>(IF(' facturen - kosten'!I51=$J$2,' facturen - kosten'!G51,0))</f>
        <v>0</v>
      </c>
      <c r="K46" s="50" t="b">
        <f>IF(J46&gt;0,' facturen - kosten'!H51,FALSE )</f>
        <v>0</v>
      </c>
      <c r="L46" s="49">
        <f>(IF(' facturen - kosten'!I51=$L$2,' facturen - kosten'!G51,0))</f>
        <v>0</v>
      </c>
      <c r="M46" s="50" t="b">
        <f>IF(L46&gt;0,' facturen - kosten'!H51,FALSE )</f>
        <v>0</v>
      </c>
    </row>
    <row r="47" spans="1:13" x14ac:dyDescent="0.3">
      <c r="A47" s="48" t="s">
        <v>153</v>
      </c>
      <c r="B47" s="49">
        <f>(IF(' facturen - kosten'!I66=$B$2,' facturen - kosten'!G66,0))</f>
        <v>0</v>
      </c>
      <c r="C47" s="50" t="b">
        <f>IF(B47&gt;0,' facturen - kosten'!H70,FALSE )</f>
        <v>0</v>
      </c>
      <c r="D47" s="49">
        <f>(IF(' facturen - kosten'!I66=$D$2,' facturen - kosten'!G66,0))</f>
        <v>0</v>
      </c>
      <c r="E47" s="50" t="b">
        <f>IF(D47&gt;0,' facturen - kosten'!H66,FALSE )</f>
        <v>0</v>
      </c>
      <c r="F47" s="49">
        <f>(IF(' facturen - kosten'!I66=$F$2,' facturen - kosten'!G66,0))</f>
        <v>0</v>
      </c>
      <c r="G47" s="50" t="b">
        <f>IF(F47&gt;0,' facturen - kosten'!H66,FALSE )</f>
        <v>0</v>
      </c>
      <c r="H47" s="49">
        <f>(IF(' facturen - kosten'!I66=$H$2,' facturen - kosten'!G66,0))</f>
        <v>0</v>
      </c>
      <c r="I47" s="50" t="b">
        <f>IF(H47&gt;0,' facturen - kosten'!H66,FALSE )</f>
        <v>0</v>
      </c>
      <c r="J47" s="49">
        <f>(IF(' facturen - kosten'!I66=$J$2,' facturen - kosten'!G66,0))</f>
        <v>0</v>
      </c>
      <c r="K47" s="50" t="b">
        <f>IF(J47&gt;0,' facturen - kosten'!H66,FALSE )</f>
        <v>0</v>
      </c>
      <c r="L47" s="49">
        <f>(IF(' facturen - kosten'!I66=$L$2,' facturen - kosten'!G66,0))</f>
        <v>0</v>
      </c>
      <c r="M47" s="50" t="b">
        <f>IF(L47&gt;0,' facturen - kosten'!H66,FALSE )</f>
        <v>0</v>
      </c>
    </row>
    <row r="48" spans="1:13" x14ac:dyDescent="0.3">
      <c r="A48" s="48" t="s">
        <v>154</v>
      </c>
      <c r="B48" s="49">
        <f>(IF(' facturen - kosten'!I67=$B$2,' facturen - kosten'!G67,0))</f>
        <v>0</v>
      </c>
      <c r="C48" s="50" t="b">
        <f>IF(B48&gt;0,' facturen - kosten'!H71,FALSE )</f>
        <v>0</v>
      </c>
      <c r="D48" s="49">
        <f>(IF(' facturen - kosten'!I67=$D$2,' facturen - kosten'!G67,0))</f>
        <v>0</v>
      </c>
      <c r="E48" s="50" t="b">
        <f>IF(D48&gt;0,' facturen - kosten'!H67,FALSE )</f>
        <v>0</v>
      </c>
      <c r="F48" s="49">
        <f>(IF(' facturen - kosten'!I67=$F$2,' facturen - kosten'!G67,0))</f>
        <v>0</v>
      </c>
      <c r="G48" s="50" t="b">
        <f>IF(F48&gt;0,' facturen - kosten'!H67,FALSE )</f>
        <v>0</v>
      </c>
      <c r="H48" s="49">
        <f>(IF(' facturen - kosten'!I67=$H$2,' facturen - kosten'!G67,0))</f>
        <v>0</v>
      </c>
      <c r="I48" s="50" t="b">
        <f>IF(H48&gt;0,' facturen - kosten'!H67,FALSE )</f>
        <v>0</v>
      </c>
      <c r="J48" s="49">
        <f>(IF(' facturen - kosten'!I67=$J$2,' facturen - kosten'!G67,0))</f>
        <v>0</v>
      </c>
      <c r="K48" s="50" t="b">
        <f>IF(J48&gt;0,' facturen - kosten'!H67,FALSE )</f>
        <v>0</v>
      </c>
      <c r="L48" s="49">
        <f>(IF(' facturen - kosten'!I67=$L$2,' facturen - kosten'!G67,0))</f>
        <v>0</v>
      </c>
      <c r="M48" s="50" t="b">
        <f>IF(L48&gt;0,' facturen - kosten'!H67,FALSE )</f>
        <v>0</v>
      </c>
    </row>
    <row r="49" spans="1:13" x14ac:dyDescent="0.3">
      <c r="A49" s="48" t="s">
        <v>155</v>
      </c>
      <c r="B49" s="49">
        <f>(IF(' facturen - kosten'!I68=$B$2,' facturen - kosten'!G68,0))</f>
        <v>0</v>
      </c>
      <c r="C49" s="50" t="b">
        <f>IF(B49&gt;0,' facturen - kosten'!H72,FALSE )</f>
        <v>0</v>
      </c>
      <c r="D49" s="49">
        <f>(IF(' facturen - kosten'!I68=$D$2,' facturen - kosten'!G68,0))</f>
        <v>0</v>
      </c>
      <c r="E49" s="50" t="b">
        <f>IF(D49&gt;0,' facturen - kosten'!H68,FALSE )</f>
        <v>0</v>
      </c>
      <c r="F49" s="49">
        <f>(IF(' facturen - kosten'!I68=$F$2,' facturen - kosten'!G68,0))</f>
        <v>0</v>
      </c>
      <c r="G49" s="50" t="b">
        <f>IF(F49&gt;0,' facturen - kosten'!H68,FALSE )</f>
        <v>0</v>
      </c>
      <c r="H49" s="49">
        <f>(IF(' facturen - kosten'!I68=$H$2,' facturen - kosten'!G68,0))</f>
        <v>0</v>
      </c>
      <c r="I49" s="50" t="b">
        <f>IF(H49&gt;0,' facturen - kosten'!H68,FALSE )</f>
        <v>0</v>
      </c>
      <c r="J49" s="49">
        <f>(IF(' facturen - kosten'!I68=$J$2,' facturen - kosten'!G68,0))</f>
        <v>0</v>
      </c>
      <c r="K49" s="50" t="b">
        <f>IF(J49&gt;0,' facturen - kosten'!H68,FALSE )</f>
        <v>0</v>
      </c>
      <c r="L49" s="49">
        <f>(IF(' facturen - kosten'!I68=$L$2,' facturen - kosten'!G68,0))</f>
        <v>0</v>
      </c>
      <c r="M49" s="50" t="b">
        <f>IF(L49&gt;0,' facturen - kosten'!H68,FALSE )</f>
        <v>0</v>
      </c>
    </row>
    <row r="50" spans="1:13" x14ac:dyDescent="0.3">
      <c r="A50" s="48" t="s">
        <v>156</v>
      </c>
      <c r="B50" s="49">
        <f>(IF(' facturen - kosten'!I69=$B$2,' facturen - kosten'!G69,0))</f>
        <v>0</v>
      </c>
      <c r="C50" s="50" t="b">
        <f>IF(B50&gt;0,' facturen - kosten'!H69,FALSE )</f>
        <v>0</v>
      </c>
      <c r="D50" s="49">
        <f>(IF(' facturen - kosten'!I69=$D$2,' facturen - kosten'!G69,0))</f>
        <v>0</v>
      </c>
      <c r="E50" s="50" t="b">
        <f>IF(D50&gt;0,' facturen - kosten'!H69,FALSE )</f>
        <v>0</v>
      </c>
      <c r="F50" s="49">
        <f>(IF(' facturen - kosten'!I69=$F$2,' facturen - kosten'!G69,0))</f>
        <v>0</v>
      </c>
      <c r="G50" s="50" t="b">
        <f>IF(F50&gt;0,' facturen - kosten'!H69,FALSE )</f>
        <v>0</v>
      </c>
      <c r="H50" s="49">
        <f>(IF(' facturen - kosten'!I69=$H$2,' facturen - kosten'!G69,0))</f>
        <v>0</v>
      </c>
      <c r="I50" s="50" t="b">
        <f>IF(H50&gt;0,' facturen - kosten'!H69,FALSE )</f>
        <v>0</v>
      </c>
      <c r="J50" s="49">
        <f>(IF(' facturen - kosten'!I69=$J$2,' facturen - kosten'!G69,0))</f>
        <v>0</v>
      </c>
      <c r="K50" s="50" t="b">
        <f>IF(J50&gt;0,' facturen - kosten'!H69,FALSE )</f>
        <v>0</v>
      </c>
      <c r="L50" s="49">
        <f>(IF(' facturen - kosten'!I69=$L$2,' facturen - kosten'!G69,0))</f>
        <v>0</v>
      </c>
      <c r="M50" s="50" t="b">
        <f>IF(L50&gt;0,' facturen - kosten'!H69,FALSE )</f>
        <v>0</v>
      </c>
    </row>
    <row r="51" spans="1:13" x14ac:dyDescent="0.3">
      <c r="A51" s="48" t="s">
        <v>157</v>
      </c>
      <c r="B51" s="49">
        <f>(IF(' facturen - kosten'!I70=$B$2,' facturen - kosten'!G70,0))</f>
        <v>0</v>
      </c>
      <c r="C51" s="50" t="b">
        <f>IF(B51&gt;0,' facturen - kosten'!H70,FALSE )</f>
        <v>0</v>
      </c>
      <c r="D51" s="49">
        <f>(IF(' facturen - kosten'!I70=$D$2,' facturen - kosten'!G70,0))</f>
        <v>0</v>
      </c>
      <c r="E51" s="50" t="b">
        <f>IF(D51&gt;0,' facturen - kosten'!H70,FALSE )</f>
        <v>0</v>
      </c>
      <c r="F51" s="49">
        <f>(IF(' facturen - kosten'!I70=$F$2,' facturen - kosten'!G70,0))</f>
        <v>0</v>
      </c>
      <c r="G51" s="50" t="b">
        <f>IF(F51&gt;0,' facturen - kosten'!H70,FALSE )</f>
        <v>0</v>
      </c>
      <c r="H51" s="49">
        <f>(IF(' facturen - kosten'!I70=$H$2,' facturen - kosten'!G70,0))</f>
        <v>0</v>
      </c>
      <c r="I51" s="50" t="b">
        <f>IF(H51&gt;0,' facturen - kosten'!H70,FALSE )</f>
        <v>0</v>
      </c>
      <c r="J51" s="49">
        <f>(IF(' facturen - kosten'!I70=$J$2,' facturen - kosten'!G70,0))</f>
        <v>0</v>
      </c>
      <c r="K51" s="50" t="b">
        <f>IF(J51&gt;0,' facturen - kosten'!H70,FALSE )</f>
        <v>0</v>
      </c>
      <c r="L51" s="49">
        <f>(IF(' facturen - kosten'!I70=$L$2,' facturen - kosten'!G70,0))</f>
        <v>0</v>
      </c>
      <c r="M51" s="50" t="b">
        <f>IF(L51&gt;0,' facturen - kosten'!H70,FALSE )</f>
        <v>0</v>
      </c>
    </row>
    <row r="52" spans="1:13" x14ac:dyDescent="0.3">
      <c r="A52" s="48" t="s">
        <v>158</v>
      </c>
      <c r="B52" s="49">
        <f>(IF(' facturen - kosten'!I71=$B$2,' facturen - kosten'!G71,0))</f>
        <v>0</v>
      </c>
      <c r="C52" s="50" t="b">
        <f>IF(B52&gt;0,' facturen - kosten'!H71,FALSE )</f>
        <v>0</v>
      </c>
      <c r="D52" s="49">
        <f>(IF(' facturen - kosten'!I71=$D$2,' facturen - kosten'!G71,0))</f>
        <v>0</v>
      </c>
      <c r="E52" s="50" t="b">
        <f>IF(D52&gt;0,' facturen - kosten'!H71,FALSE )</f>
        <v>0</v>
      </c>
      <c r="F52" s="49">
        <f>(IF(' facturen - kosten'!I71=$F$2,' facturen - kosten'!G71,0))</f>
        <v>0</v>
      </c>
      <c r="G52" s="50" t="b">
        <f>IF(F52&gt;0,' facturen - kosten'!H71,FALSE )</f>
        <v>0</v>
      </c>
      <c r="H52" s="49">
        <f>(IF(' facturen - kosten'!I71=$H$2,' facturen - kosten'!G71,0))</f>
        <v>0</v>
      </c>
      <c r="I52" s="50" t="b">
        <f>IF(H52&gt;0,' facturen - kosten'!H71,FALSE )</f>
        <v>0</v>
      </c>
      <c r="J52" s="49">
        <f>(IF(' facturen - kosten'!I71=$J$2,' facturen - kosten'!G71,0))</f>
        <v>0</v>
      </c>
      <c r="K52" s="50" t="b">
        <f>IF(J52&gt;0,' facturen - kosten'!H71,FALSE )</f>
        <v>0</v>
      </c>
      <c r="L52" s="49">
        <f>(IF(' facturen - kosten'!I71=$L$2,' facturen - kosten'!G71,0))</f>
        <v>0</v>
      </c>
      <c r="M52" s="50" t="b">
        <f>IF(L52&gt;0,' facturen - kosten'!H71,FALSE )</f>
        <v>0</v>
      </c>
    </row>
    <row r="53" spans="1:13" x14ac:dyDescent="0.3">
      <c r="A53" s="48" t="s">
        <v>159</v>
      </c>
      <c r="B53" s="49">
        <f>(IF(' facturen - kosten'!I58=$B$2,' facturen - kosten'!G58,0))</f>
        <v>0</v>
      </c>
      <c r="C53" s="50" t="b">
        <f>IF(B53&gt;0,' facturen - kosten'!H76,FALSE )</f>
        <v>0</v>
      </c>
      <c r="D53" s="49">
        <f>(IF(' facturen - kosten'!I76=$D$2,' facturen - kosten'!G76,0))</f>
        <v>0</v>
      </c>
      <c r="E53" s="50" t="b">
        <f>IF(D53&gt;0,' facturen - kosten'!H58,FALSE )</f>
        <v>0</v>
      </c>
      <c r="F53" s="49">
        <f>(IF(' facturen - kosten'!I58=$F$2,' facturen - kosten'!G58,0))</f>
        <v>0</v>
      </c>
      <c r="G53" s="50" t="b">
        <f>IF(F53&gt;0,' facturen - kosten'!H58,FALSE )</f>
        <v>0</v>
      </c>
      <c r="H53" s="49">
        <f>(IF(' facturen - kosten'!I58=$H$2,' facturen - kosten'!G58,0))</f>
        <v>0</v>
      </c>
      <c r="I53" s="50" t="b">
        <f>IF(H53&gt;0,' facturen - kosten'!H58,FALSE )</f>
        <v>0</v>
      </c>
      <c r="J53" s="49">
        <f>(IF(' facturen - kosten'!I58=$J$2,' facturen - kosten'!G58,0))</f>
        <v>0</v>
      </c>
      <c r="K53" s="50" t="b">
        <f>IF(J53&gt;0,' facturen - kosten'!H58,FALSE )</f>
        <v>0</v>
      </c>
      <c r="L53" s="49">
        <f>(IF(' facturen - kosten'!I58=$L$2,' facturen - kosten'!G58,0))</f>
        <v>0</v>
      </c>
      <c r="M53" s="50" t="b">
        <f>IF(L53&gt;0,' facturen - kosten'!H58,FALSE )</f>
        <v>0</v>
      </c>
    </row>
    <row r="54" spans="1:13" x14ac:dyDescent="0.3">
      <c r="A54" s="48" t="s">
        <v>160</v>
      </c>
      <c r="B54" s="49">
        <f>(IF(' facturen - kosten'!I59=$B$2,' facturen - kosten'!G59,0))</f>
        <v>0</v>
      </c>
      <c r="C54" s="50" t="b">
        <f>IF(B54&gt;0,' facturen - kosten'!H77,FALSE )</f>
        <v>0</v>
      </c>
      <c r="D54" s="49">
        <f>(IF(' facturen - kosten'!I77=$D$2,' facturen - kosten'!G77,0))</f>
        <v>0</v>
      </c>
      <c r="E54" s="50" t="b">
        <f>IF(D54&gt;0,' facturen - kosten'!H59,FALSE )</f>
        <v>0</v>
      </c>
      <c r="F54" s="49">
        <f>(IF(' facturen - kosten'!I59=$F$2,' facturen - kosten'!G59,0))</f>
        <v>0</v>
      </c>
      <c r="G54" s="50" t="b">
        <f>IF(F54&gt;0,' facturen - kosten'!H59,FALSE )</f>
        <v>0</v>
      </c>
      <c r="H54" s="49">
        <f>(IF(' facturen - kosten'!I59=$H$2,' facturen - kosten'!G59,0))</f>
        <v>0</v>
      </c>
      <c r="I54" s="50" t="b">
        <f>IF(H54&gt;0,' facturen - kosten'!H59,FALSE )</f>
        <v>0</v>
      </c>
      <c r="J54" s="49">
        <f>(IF(' facturen - kosten'!I59=$J$2,' facturen - kosten'!G59,0))</f>
        <v>0</v>
      </c>
      <c r="K54" s="50" t="b">
        <f>IF(J54&gt;0,' facturen - kosten'!H59,FALSE )</f>
        <v>0</v>
      </c>
      <c r="L54" s="49">
        <f>(IF(' facturen - kosten'!I59=$L$2,' facturen - kosten'!G59,0))</f>
        <v>0</v>
      </c>
      <c r="M54" s="50" t="b">
        <f>IF(L54&gt;0,' facturen - kosten'!H59,FALSE )</f>
        <v>0</v>
      </c>
    </row>
    <row r="55" spans="1:13" x14ac:dyDescent="0.3">
      <c r="A55" s="48" t="s">
        <v>161</v>
      </c>
      <c r="B55" s="49">
        <f>(IF(' facturen - kosten'!I74=$B$2,' facturen - kosten'!G74,0))</f>
        <v>0</v>
      </c>
      <c r="C55" s="50" t="b">
        <f>IF(B55&gt;0,' facturen - kosten'!H78,FALSE )</f>
        <v>0</v>
      </c>
      <c r="D55" s="49">
        <f>(IF(' facturen - kosten'!I74=$D$2,' facturen - kosten'!G74,0))</f>
        <v>0</v>
      </c>
      <c r="E55" s="50" t="b">
        <f>IF(D55&gt;0,' facturen - kosten'!H74,FALSE )</f>
        <v>0</v>
      </c>
      <c r="F55" s="49">
        <f>(IF(' facturen - kosten'!I74=$F$2,' facturen - kosten'!G74,0))</f>
        <v>0</v>
      </c>
      <c r="G55" s="50" t="b">
        <f>IF(F55&gt;0,' facturen - kosten'!H74,FALSE )</f>
        <v>0</v>
      </c>
      <c r="H55" s="49">
        <f>(IF(' facturen - kosten'!I74=$H$2,' facturen - kosten'!G74,0))</f>
        <v>0</v>
      </c>
      <c r="I55" s="50" t="b">
        <f>IF(H55&gt;0,' facturen - kosten'!H74,FALSE )</f>
        <v>0</v>
      </c>
      <c r="J55" s="49">
        <f>(IF(' facturen - kosten'!I74=$J$2,' facturen - kosten'!G74,0))</f>
        <v>0</v>
      </c>
      <c r="K55" s="50" t="b">
        <f>IF(J55&gt;0,' facturen - kosten'!H74,FALSE )</f>
        <v>0</v>
      </c>
      <c r="L55" s="49">
        <f>(IF(' facturen - kosten'!I74=$L$2,' facturen - kosten'!G74,0))</f>
        <v>0</v>
      </c>
      <c r="M55" s="50" t="b">
        <f>IF(L55&gt;0,' facturen - kosten'!H74,FALSE )</f>
        <v>0</v>
      </c>
    </row>
    <row r="56" spans="1:13" x14ac:dyDescent="0.3">
      <c r="A56" s="48" t="s">
        <v>162</v>
      </c>
      <c r="B56" s="49">
        <f>(IF(' facturen - kosten'!I75=$B$2,' facturen - kosten'!G75,0))</f>
        <v>0</v>
      </c>
      <c r="C56" s="50" t="b">
        <f>IF(B56&gt;0,' facturen - kosten'!H79,FALSE )</f>
        <v>0</v>
      </c>
      <c r="D56" s="49">
        <f>(IF(' facturen - kosten'!I75=$D$2,' facturen - kosten'!G75,0))</f>
        <v>0</v>
      </c>
      <c r="E56" s="50" t="b">
        <f>IF(D56&gt;0,' facturen - kosten'!H75,FALSE )</f>
        <v>0</v>
      </c>
      <c r="F56" s="49">
        <f>(IF(' facturen - kosten'!I75=$F$2,' facturen - kosten'!G75,0))</f>
        <v>0</v>
      </c>
      <c r="G56" s="50" t="b">
        <f>IF(F56&gt;0,' facturen - kosten'!H75,FALSE )</f>
        <v>0</v>
      </c>
      <c r="H56" s="49">
        <f>(IF(' facturen - kosten'!I75=$H$2,' facturen - kosten'!G75,0))</f>
        <v>0</v>
      </c>
      <c r="I56" s="50" t="b">
        <f>IF(H56&gt;0,' facturen - kosten'!H75,FALSE )</f>
        <v>0</v>
      </c>
      <c r="J56" s="49">
        <f>(IF(' facturen - kosten'!I75=$J$2,' facturen - kosten'!G75,0))</f>
        <v>0</v>
      </c>
      <c r="K56" s="50" t="b">
        <f>IF(J56&gt;0,' facturen - kosten'!H75,FALSE )</f>
        <v>0</v>
      </c>
      <c r="L56" s="49">
        <f>(IF(' facturen - kosten'!I75=$L$2,' facturen - kosten'!G75,0))</f>
        <v>0</v>
      </c>
      <c r="M56" s="50" t="b">
        <f>IF(L56&gt;0,' facturen - kosten'!H75,FALSE )</f>
        <v>0</v>
      </c>
    </row>
    <row r="57" spans="1:13" x14ac:dyDescent="0.3">
      <c r="A57" s="48" t="s">
        <v>163</v>
      </c>
      <c r="B57" s="49">
        <f>(IF(' facturen - kosten'!I76=$B$2,' facturen - kosten'!G76,0))</f>
        <v>0</v>
      </c>
      <c r="C57" s="50" t="b">
        <f>IF(B57&gt;0,' facturen - kosten'!H80,FALSE )</f>
        <v>0</v>
      </c>
      <c r="D57" s="49">
        <f>(IF(' facturen - kosten'!I76=$D$2,' facturen - kosten'!G76,0))</f>
        <v>0</v>
      </c>
      <c r="E57" s="50" t="b">
        <f>IF(D57&gt;0,' facturen - kosten'!H76,FALSE )</f>
        <v>0</v>
      </c>
      <c r="F57" s="49">
        <f>(IF(' facturen - kosten'!I76=$F$2,' facturen - kosten'!G76,0))</f>
        <v>0</v>
      </c>
      <c r="G57" s="50" t="b">
        <f>IF(F57&gt;0,' facturen - kosten'!H76,FALSE )</f>
        <v>0</v>
      </c>
      <c r="H57" s="49">
        <f>(IF(' facturen - kosten'!I76=$H$2,' facturen - kosten'!G76,0))</f>
        <v>0</v>
      </c>
      <c r="I57" s="50" t="b">
        <f>IF(H57&gt;0,' facturen - kosten'!H76,FALSE )</f>
        <v>0</v>
      </c>
      <c r="J57" s="49">
        <f>(IF(' facturen - kosten'!I76=$J$2,' facturen - kosten'!G76,0))</f>
        <v>0</v>
      </c>
      <c r="K57" s="50" t="b">
        <f>IF(J57&gt;0,' facturen - kosten'!H76,FALSE )</f>
        <v>0</v>
      </c>
      <c r="L57" s="49">
        <f>(IF(' facturen - kosten'!I76=$L$2,' facturen - kosten'!G76,0))</f>
        <v>0</v>
      </c>
      <c r="M57" s="50" t="b">
        <f>IF(L57&gt;0,' facturen - kosten'!H76,FALSE )</f>
        <v>0</v>
      </c>
    </row>
    <row r="58" spans="1:13" x14ac:dyDescent="0.3">
      <c r="A58" s="48" t="s">
        <v>164</v>
      </c>
      <c r="B58" s="49">
        <f>(IF(' facturen - kosten'!I77=$B$2,' facturen - kosten'!G77,0))</f>
        <v>0</v>
      </c>
      <c r="C58" s="50" t="b">
        <f>IF(B58&gt;0,' facturen - kosten'!H77,FALSE )</f>
        <v>0</v>
      </c>
      <c r="D58" s="49">
        <f>(IF(' facturen - kosten'!I77=$D$2,' facturen - kosten'!G77,0))</f>
        <v>0</v>
      </c>
      <c r="E58" s="50" t="b">
        <f>IF(D58&gt;0,' facturen - kosten'!H77,FALSE )</f>
        <v>0</v>
      </c>
      <c r="F58" s="49">
        <f>(IF(' facturen - kosten'!I77=$F$2,' facturen - kosten'!G77,0))</f>
        <v>0</v>
      </c>
      <c r="G58" s="50" t="b">
        <f>IF(F58&gt;0,' facturen - kosten'!H77,FALSE )</f>
        <v>0</v>
      </c>
      <c r="H58" s="49">
        <f>(IF(' facturen - kosten'!I77=$H$2,' facturen - kosten'!G77,0))</f>
        <v>0</v>
      </c>
      <c r="I58" s="50" t="b">
        <f>IF(H58&gt;0,' facturen - kosten'!H77,FALSE )</f>
        <v>0</v>
      </c>
      <c r="J58" s="49">
        <f>(IF(' facturen - kosten'!I77=$J$2,' facturen - kosten'!G77,0))</f>
        <v>0</v>
      </c>
      <c r="K58" s="50" t="b">
        <f>IF(J58&gt;0,' facturen - kosten'!H77,FALSE )</f>
        <v>0</v>
      </c>
      <c r="L58" s="49">
        <f>(IF(' facturen - kosten'!I77=$L$2,' facturen - kosten'!G77,0))</f>
        <v>0</v>
      </c>
      <c r="M58" s="50" t="b">
        <f>IF(L58&gt;0,' facturen - kosten'!H77,FALSE )</f>
        <v>0</v>
      </c>
    </row>
    <row r="59" spans="1:13" x14ac:dyDescent="0.3">
      <c r="A59" s="48" t="s">
        <v>165</v>
      </c>
      <c r="B59" s="49">
        <f>(IF(' facturen - kosten'!I78=$B$2,' facturen - kosten'!G78,0))</f>
        <v>0</v>
      </c>
      <c r="C59" s="50" t="b">
        <f>IF(B59&gt;0,' facturen - kosten'!H78,FALSE )</f>
        <v>0</v>
      </c>
      <c r="D59" s="49">
        <f>(IF(' facturen - kosten'!I78=$D$2,' facturen - kosten'!G78,0))</f>
        <v>0</v>
      </c>
      <c r="E59" s="50" t="b">
        <f>IF(D59&gt;0,' facturen - kosten'!H78,FALSE )</f>
        <v>0</v>
      </c>
      <c r="F59" s="49">
        <f>(IF(' facturen - kosten'!I78=$F$2,' facturen - kosten'!G78,0))</f>
        <v>0</v>
      </c>
      <c r="G59" s="50" t="b">
        <f>IF(F59&gt;0,' facturen - kosten'!H78,FALSE )</f>
        <v>0</v>
      </c>
      <c r="H59" s="49">
        <f>(IF(' facturen - kosten'!I78=$H$2,' facturen - kosten'!G78,0))</f>
        <v>0</v>
      </c>
      <c r="I59" s="50" t="b">
        <f>IF(H59&gt;0,' facturen - kosten'!H78,FALSE )</f>
        <v>0</v>
      </c>
      <c r="J59" s="49">
        <f>(IF(' facturen - kosten'!I78=$J$2,' facturen - kosten'!G78,0))</f>
        <v>0</v>
      </c>
      <c r="K59" s="50" t="b">
        <f>IF(J59&gt;0,' facturen - kosten'!H78,FALSE )</f>
        <v>0</v>
      </c>
      <c r="L59" s="49">
        <f>(IF(' facturen - kosten'!I78=$L$2,' facturen - kosten'!G78,0))</f>
        <v>0</v>
      </c>
      <c r="M59" s="50" t="b">
        <f>IF(L59&gt;0,' facturen - kosten'!H78,FALSE )</f>
        <v>0</v>
      </c>
    </row>
    <row r="60" spans="1:13" x14ac:dyDescent="0.3">
      <c r="A60" s="48" t="s">
        <v>166</v>
      </c>
      <c r="B60" s="49">
        <f>(IF(' facturen - kosten'!I79=$B$2,' facturen - kosten'!G79,0))</f>
        <v>0</v>
      </c>
      <c r="C60" s="50" t="b">
        <f>IF(B60&gt;0,' facturen - kosten'!H79,FALSE )</f>
        <v>0</v>
      </c>
      <c r="D60" s="49">
        <f>(IF(' facturen - kosten'!I79=$D$2,' facturen - kosten'!G79,0))</f>
        <v>0</v>
      </c>
      <c r="E60" s="50" t="b">
        <f>IF(D60&gt;0,' facturen - kosten'!H79,FALSE )</f>
        <v>0</v>
      </c>
      <c r="F60" s="49">
        <f>(IF(' facturen - kosten'!I79=$F$2,' facturen - kosten'!G79,0))</f>
        <v>0</v>
      </c>
      <c r="G60" s="50" t="b">
        <f>IF(F60&gt;0,' facturen - kosten'!H79,FALSE )</f>
        <v>0</v>
      </c>
      <c r="H60" s="49">
        <f>(IF(' facturen - kosten'!I79=$H$2,' facturen - kosten'!G79,0))</f>
        <v>0</v>
      </c>
      <c r="I60" s="50" t="b">
        <f>IF(H60&gt;0,' facturen - kosten'!H79,FALSE )</f>
        <v>0</v>
      </c>
      <c r="J60" s="49">
        <f>(IF(' facturen - kosten'!I79=$J$2,' facturen - kosten'!G79,0))</f>
        <v>0</v>
      </c>
      <c r="K60" s="50" t="b">
        <f>IF(J60&gt;0,' facturen - kosten'!H79,FALSE )</f>
        <v>0</v>
      </c>
      <c r="L60" s="49">
        <f>(IF(' facturen - kosten'!I79=$L$2,' facturen - kosten'!G79,0))</f>
        <v>0</v>
      </c>
      <c r="M60" s="50" t="b">
        <f>IF(L60&gt;0,' facturen - kosten'!H79,FALSE )</f>
        <v>0</v>
      </c>
    </row>
    <row r="61" spans="1:13" x14ac:dyDescent="0.3">
      <c r="A61" s="48" t="s">
        <v>167</v>
      </c>
      <c r="B61" s="49">
        <f>(IF(' facturen - kosten'!I80=$B$2,' facturen - kosten'!G80,0))</f>
        <v>0</v>
      </c>
      <c r="C61" s="50" t="b">
        <f>IF(B61&gt;0,' facturen - kosten'!H80,FALSE )</f>
        <v>0</v>
      </c>
      <c r="D61" s="49">
        <f>(IF(' facturen - kosten'!I80=$D$2,' facturen - kosten'!G80,0))</f>
        <v>0</v>
      </c>
      <c r="E61" s="50" t="b">
        <f>IF(D61&gt;0,' facturen - kosten'!H80,FALSE )</f>
        <v>0</v>
      </c>
      <c r="F61" s="49">
        <f>(IF(' facturen - kosten'!I80=$F$2,' facturen - kosten'!G80,0))</f>
        <v>0</v>
      </c>
      <c r="G61" s="50" t="b">
        <f>IF(F61&gt;0,' facturen - kosten'!H80,FALSE )</f>
        <v>0</v>
      </c>
      <c r="H61" s="49">
        <f>(IF(' facturen - kosten'!I80=$H$2,' facturen - kosten'!G80,0))</f>
        <v>0</v>
      </c>
      <c r="I61" s="50" t="b">
        <f>IF(H61&gt;0,' facturen - kosten'!H80,FALSE )</f>
        <v>0</v>
      </c>
      <c r="J61" s="49">
        <f>(IF(' facturen - kosten'!I80=$J$2,' facturen - kosten'!G80,0))</f>
        <v>0</v>
      </c>
      <c r="K61" s="50" t="b">
        <f>IF(J61&gt;0,' facturen - kosten'!H80,FALSE )</f>
        <v>0</v>
      </c>
      <c r="L61" s="49">
        <f>(IF(' facturen - kosten'!I80=$L$2,' facturen - kosten'!G80,0))</f>
        <v>0</v>
      </c>
      <c r="M61" s="50" t="b">
        <f>IF(L61&gt;0,' facturen - kosten'!H80,FALSE )</f>
        <v>0</v>
      </c>
    </row>
    <row r="62" spans="1:13" x14ac:dyDescent="0.3">
      <c r="A62" s="48" t="s">
        <v>168</v>
      </c>
      <c r="B62" s="49">
        <f>(IF(' facturen - kosten'!I81=$B$2,' facturen - kosten'!G81,0))</f>
        <v>0</v>
      </c>
      <c r="C62" s="50" t="b">
        <f>IF(B62&gt;0,' facturen - kosten'!H81,FALSE )</f>
        <v>0</v>
      </c>
      <c r="D62" s="49">
        <f>(IF(' facturen - kosten'!I81=$D$2,' facturen - kosten'!G81,0))</f>
        <v>0</v>
      </c>
      <c r="E62" s="50" t="b">
        <f>IF(D62&gt;0,' facturen - kosten'!H81,FALSE )</f>
        <v>0</v>
      </c>
      <c r="F62" s="49">
        <f>(IF(' facturen - kosten'!I81=$F$2,' facturen - kosten'!G81,0))</f>
        <v>0</v>
      </c>
      <c r="G62" s="50" t="b">
        <f>IF(F62&gt;0,' facturen - kosten'!H81,FALSE )</f>
        <v>0</v>
      </c>
      <c r="H62" s="49">
        <f>(IF(' facturen - kosten'!I81=$H$2,' facturen - kosten'!G81,0))</f>
        <v>0</v>
      </c>
      <c r="I62" s="50" t="b">
        <f>IF(H62&gt;0,' facturen - kosten'!H81,FALSE )</f>
        <v>0</v>
      </c>
      <c r="J62" s="49">
        <f>(IF(' facturen - kosten'!I81=$J$2,' facturen - kosten'!G81,0))</f>
        <v>0</v>
      </c>
      <c r="K62" s="50" t="b">
        <f>IF(J62&gt;0,' facturen - kosten'!H81,FALSE )</f>
        <v>0</v>
      </c>
      <c r="L62" s="49">
        <f>(IF(' facturen - kosten'!I81=$L$2,' facturen - kosten'!G81,0))</f>
        <v>0</v>
      </c>
      <c r="M62" s="50" t="b">
        <f>IF(L62&gt;0,' facturen - kosten'!H81,FALSE )</f>
        <v>0</v>
      </c>
    </row>
    <row r="63" spans="1:13" x14ac:dyDescent="0.3">
      <c r="A63" s="48" t="s">
        <v>169</v>
      </c>
      <c r="B63" s="49">
        <f>(IF(' facturen - kosten'!I82=$B$2,' facturen - kosten'!G82,0))</f>
        <v>0</v>
      </c>
      <c r="C63" s="50" t="b">
        <f>IF(B63&gt;0,' facturen - kosten'!H82,FALSE )</f>
        <v>0</v>
      </c>
      <c r="D63" s="49">
        <f>(IF(' facturen - kosten'!I82=$D$2,' facturen - kosten'!G82,0))</f>
        <v>0</v>
      </c>
      <c r="E63" s="50" t="b">
        <f>IF(D63&gt;0,' facturen - kosten'!H82,FALSE )</f>
        <v>0</v>
      </c>
      <c r="F63" s="49">
        <f>(IF(' facturen - kosten'!I82=$F$2,' facturen - kosten'!G82,0))</f>
        <v>0</v>
      </c>
      <c r="G63" s="50" t="b">
        <f>IF(F63&gt;0,' facturen - kosten'!H82,FALSE )</f>
        <v>0</v>
      </c>
      <c r="H63" s="49">
        <f>(IF(' facturen - kosten'!I82=$H$2,' facturen - kosten'!G82,0))</f>
        <v>0</v>
      </c>
      <c r="I63" s="50" t="b">
        <f>IF(H63&gt;0,' facturen - kosten'!H82,FALSE )</f>
        <v>0</v>
      </c>
      <c r="J63" s="49">
        <f>(IF(' facturen - kosten'!I82=$J$2,' facturen - kosten'!G82,0))</f>
        <v>0</v>
      </c>
      <c r="K63" s="50" t="b">
        <f>IF(J63&gt;0,' facturen - kosten'!H82,FALSE )</f>
        <v>0</v>
      </c>
      <c r="L63" s="49">
        <f>(IF(' facturen - kosten'!I82=$L$2,' facturen - kosten'!G82,0))</f>
        <v>0</v>
      </c>
      <c r="M63" s="50" t="b">
        <f>IF(L63&gt;0,' facturen - kosten'!H82,FALSE )</f>
        <v>0</v>
      </c>
    </row>
    <row r="64" spans="1:13" x14ac:dyDescent="0.3">
      <c r="A64" s="48" t="s">
        <v>170</v>
      </c>
      <c r="B64" s="49">
        <f>(IF(' facturen - kosten'!I83=$B$2,' facturen - kosten'!G83,0))</f>
        <v>0</v>
      </c>
      <c r="C64" s="50" t="b">
        <f>IF(B64&gt;0,' facturen - kosten'!H83,FALSE )</f>
        <v>0</v>
      </c>
      <c r="D64" s="49">
        <f>(IF(' facturen - kosten'!I83=$D$2,' facturen - kosten'!G83,0))</f>
        <v>0</v>
      </c>
      <c r="E64" s="50" t="b">
        <f>IF(D64&gt;0,' facturen - kosten'!H83,FALSE )</f>
        <v>0</v>
      </c>
      <c r="F64" s="49">
        <f>(IF(' facturen - kosten'!I83=$F$2,' facturen - kosten'!G83,0))</f>
        <v>0</v>
      </c>
      <c r="G64" s="50" t="b">
        <f>IF(F64&gt;0,' facturen - kosten'!H83,FALSE )</f>
        <v>0</v>
      </c>
      <c r="H64" s="49">
        <f>(IF(' facturen - kosten'!I83=$H$2,' facturen - kosten'!G83,0))</f>
        <v>0</v>
      </c>
      <c r="I64" s="50" t="b">
        <f>IF(H64&gt;0,' facturen - kosten'!H83,FALSE )</f>
        <v>0</v>
      </c>
      <c r="J64" s="49">
        <f>(IF(' facturen - kosten'!I83=$J$2,' facturen - kosten'!G83,0))</f>
        <v>0</v>
      </c>
      <c r="K64" s="50" t="b">
        <f>IF(J64&gt;0,' facturen - kosten'!H83,FALSE )</f>
        <v>0</v>
      </c>
      <c r="L64" s="49">
        <f>(IF(' facturen - kosten'!I83=$L$2,' facturen - kosten'!G83,0))</f>
        <v>0</v>
      </c>
      <c r="M64" s="50" t="b">
        <f>IF(L64&gt;0,' facturen - kosten'!H83,FALSE )</f>
        <v>0</v>
      </c>
    </row>
    <row r="65" spans="1:13" x14ac:dyDescent="0.3">
      <c r="A65" s="48" t="s">
        <v>171</v>
      </c>
      <c r="B65" s="49">
        <f>(IF(' facturen - kosten'!I84=$B$2,' facturen - kosten'!G84,0))</f>
        <v>0</v>
      </c>
      <c r="C65" s="50" t="b">
        <f>IF(B65&gt;0,' facturen - kosten'!H84,FALSE )</f>
        <v>0</v>
      </c>
      <c r="D65" s="49">
        <f>(IF(' facturen - kosten'!I84=$D$2,' facturen - kosten'!G84,0))</f>
        <v>0</v>
      </c>
      <c r="E65" s="50" t="b">
        <f>IF(D65&gt;0,' facturen - kosten'!H84,FALSE )</f>
        <v>0</v>
      </c>
      <c r="F65" s="49">
        <f>(IF(' facturen - kosten'!I84=$F$2,' facturen - kosten'!G84,0))</f>
        <v>0</v>
      </c>
      <c r="G65" s="50" t="b">
        <f>IF(F65&gt;0,' facturen - kosten'!H84,FALSE )</f>
        <v>0</v>
      </c>
      <c r="H65" s="49">
        <f>(IF(' facturen - kosten'!I84=$H$2,' facturen - kosten'!G84,0))</f>
        <v>0</v>
      </c>
      <c r="I65" s="50" t="b">
        <f>IF(H65&gt;0,' facturen - kosten'!H84,FALSE )</f>
        <v>0</v>
      </c>
      <c r="J65" s="49">
        <f>(IF(' facturen - kosten'!I84=$J$2,' facturen - kosten'!G84,0))</f>
        <v>0</v>
      </c>
      <c r="K65" s="50" t="b">
        <f>IF(J65&gt;0,' facturen - kosten'!H84,FALSE )</f>
        <v>0</v>
      </c>
      <c r="L65" s="49">
        <f>(IF(' facturen - kosten'!I84=$L$2,' facturen - kosten'!G84,0))</f>
        <v>0</v>
      </c>
      <c r="M65" s="50" t="b">
        <f>IF(L65&gt;0,' facturen - kosten'!H84,FALSE )</f>
        <v>0</v>
      </c>
    </row>
    <row r="66" spans="1:13" x14ac:dyDescent="0.3">
      <c r="A66" s="48" t="s">
        <v>172</v>
      </c>
      <c r="B66" s="49">
        <f>(IF(' facturen - kosten'!I85=$B$2,' facturen - kosten'!G85,0))</f>
        <v>0</v>
      </c>
      <c r="C66" s="50" t="b">
        <f>IF(B66&gt;0,' facturen - kosten'!H85,FALSE )</f>
        <v>0</v>
      </c>
      <c r="D66" s="49">
        <f>(IF(' facturen - kosten'!I85=$D$2,' facturen - kosten'!G85,0))</f>
        <v>0</v>
      </c>
      <c r="E66" s="50" t="b">
        <f>IF(D66&gt;0,' facturen - kosten'!H85,FALSE )</f>
        <v>0</v>
      </c>
      <c r="F66" s="49">
        <f>(IF(' facturen - kosten'!I85=$F$2,' facturen - kosten'!G85,0))</f>
        <v>0</v>
      </c>
      <c r="G66" s="50" t="b">
        <f>IF(F66&gt;0,' facturen - kosten'!H85,FALSE )</f>
        <v>0</v>
      </c>
      <c r="H66" s="49">
        <f>(IF(' facturen - kosten'!I85=$H$2,' facturen - kosten'!G85,0))</f>
        <v>0</v>
      </c>
      <c r="I66" s="50" t="b">
        <f>IF(H66&gt;0,' facturen - kosten'!H85,FALSE )</f>
        <v>0</v>
      </c>
      <c r="J66" s="49">
        <f>(IF(' facturen - kosten'!I85=$J$2,' facturen - kosten'!G85,0))</f>
        <v>0</v>
      </c>
      <c r="K66" s="50" t="b">
        <f>IF(J66&gt;0,' facturen - kosten'!H85,FALSE )</f>
        <v>0</v>
      </c>
      <c r="L66" s="49">
        <f>(IF(' facturen - kosten'!I85=$L$2,' facturen - kosten'!G85,0))</f>
        <v>0</v>
      </c>
      <c r="M66" s="50" t="b">
        <f>IF(L66&gt;0,' facturen - kosten'!H85,FALSE )</f>
        <v>0</v>
      </c>
    </row>
    <row r="67" spans="1:13" x14ac:dyDescent="0.3">
      <c r="A67" s="48"/>
      <c r="B67" s="49"/>
      <c r="C67" s="50"/>
      <c r="D67" s="49"/>
      <c r="E67" s="50"/>
      <c r="F67" s="49"/>
      <c r="G67" s="50"/>
      <c r="H67" s="49"/>
      <c r="I67" s="50"/>
      <c r="J67" s="49"/>
      <c r="K67" s="50"/>
      <c r="L67" s="49"/>
      <c r="M67" s="50"/>
    </row>
    <row r="68" spans="1:13" x14ac:dyDescent="0.3">
      <c r="A68" s="51"/>
      <c r="B68" s="52"/>
      <c r="C68" s="53"/>
      <c r="D68" s="54"/>
      <c r="E68" s="55"/>
      <c r="F68" s="54"/>
      <c r="G68" s="55"/>
      <c r="H68" s="54"/>
      <c r="I68" s="55"/>
      <c r="J68" s="54"/>
      <c r="K68" s="55"/>
      <c r="L68" s="54"/>
      <c r="M68" s="55"/>
    </row>
    <row r="69" spans="1:13" x14ac:dyDescent="0.3">
      <c r="A69" s="46"/>
      <c r="B69" s="56" t="s">
        <v>71</v>
      </c>
      <c r="C69" s="50">
        <f>SUMIF(C3:C67,"Investeringen",B3:B67)</f>
        <v>0</v>
      </c>
      <c r="D69" s="56" t="s">
        <v>71</v>
      </c>
      <c r="E69" s="50">
        <f>SUMIF(E3:E67,"Investeringen",D3:D67)</f>
        <v>0</v>
      </c>
      <c r="F69" s="56" t="s">
        <v>71</v>
      </c>
      <c r="G69" s="50">
        <f>SUMIF(G3:G67,"Investeringen",F3:F67)</f>
        <v>0</v>
      </c>
      <c r="H69" s="56" t="s">
        <v>71</v>
      </c>
      <c r="I69" s="50">
        <f>SUMIF(I3:I67,"Investeringen",H3:H67)</f>
        <v>0</v>
      </c>
      <c r="J69" s="56" t="s">
        <v>71</v>
      </c>
      <c r="K69" s="50">
        <f>SUMIF(K3:K67,"Investeringen",J3:J67)</f>
        <v>0</v>
      </c>
      <c r="L69" s="56" t="s">
        <v>71</v>
      </c>
      <c r="M69" s="50">
        <f>SUMIF(M3:M67,"Investeringen",L3:L67)</f>
        <v>0</v>
      </c>
    </row>
    <row r="70" spans="1:13" x14ac:dyDescent="0.3">
      <c r="A70" s="46"/>
      <c r="B70" s="56" t="s">
        <v>101</v>
      </c>
      <c r="C70" s="50">
        <f>SUMIF(C3:C67,"Personeelskost",B3:B67)</f>
        <v>0</v>
      </c>
      <c r="D70" s="56" t="s">
        <v>101</v>
      </c>
      <c r="E70" s="50">
        <f>SUMIF(E3:E67,"Personeelskost",D3:D67)</f>
        <v>0</v>
      </c>
      <c r="F70" s="56" t="s">
        <v>101</v>
      </c>
      <c r="G70" s="50">
        <f>SUMIF(G3:G67,"Personeelskost",F3:F67)</f>
        <v>0</v>
      </c>
      <c r="H70" s="56" t="s">
        <v>101</v>
      </c>
      <c r="I70" s="50">
        <f>SUMIF(I3:I67,"Personeelskost",H3:H67)</f>
        <v>0</v>
      </c>
      <c r="J70" s="56" t="s">
        <v>101</v>
      </c>
      <c r="K70" s="50">
        <f>SUMIF(K3:K67,"Personeelskost",J3:J67)</f>
        <v>0</v>
      </c>
      <c r="L70" s="56" t="s">
        <v>101</v>
      </c>
      <c r="M70" s="50">
        <f>SUMIF(M3:M67,"Personeelskost",L3:L67)</f>
        <v>0</v>
      </c>
    </row>
    <row r="71" spans="1:13" x14ac:dyDescent="0.3">
      <c r="A71" s="46"/>
      <c r="B71" s="56" t="s">
        <v>118</v>
      </c>
      <c r="C71" s="50">
        <f>SUMIF(C3:C67,"werkingskost",B3:B67)</f>
        <v>0</v>
      </c>
      <c r="D71" s="56" t="s">
        <v>118</v>
      </c>
      <c r="E71" s="50">
        <f>SUMIF(E3:E67,"werkingskost",D3:D67)</f>
        <v>0</v>
      </c>
      <c r="F71" s="56" t="s">
        <v>118</v>
      </c>
      <c r="G71" s="50">
        <f>SUMIF(G3:G67,"werkingskost",F3:F67)</f>
        <v>0</v>
      </c>
      <c r="H71" s="56" t="s">
        <v>118</v>
      </c>
      <c r="I71" s="50">
        <f>SUMIF(I3:I67,"werkingskost",H3:H67)</f>
        <v>0</v>
      </c>
      <c r="J71" s="56" t="s">
        <v>118</v>
      </c>
      <c r="K71" s="50">
        <f>SUMIF(K3:K67,"werkingskost",J3:J67)</f>
        <v>0</v>
      </c>
      <c r="L71" s="56" t="s">
        <v>118</v>
      </c>
      <c r="M71" s="50">
        <f>SUMIF(M3:M67,"werkingskost",L3:L67)</f>
        <v>0</v>
      </c>
    </row>
    <row r="72" spans="1:13" x14ac:dyDescent="0.3">
      <c r="A72" s="46"/>
      <c r="B72" s="56" t="s">
        <v>119</v>
      </c>
      <c r="C72" s="50">
        <f>SUMIF(C3:C67,"Overheadkost",B3:B67)</f>
        <v>0</v>
      </c>
      <c r="D72" s="56" t="s">
        <v>119</v>
      </c>
      <c r="E72" s="50">
        <f>SUMIF(E3:E67,"Overheadkost",D3:D67)</f>
        <v>0</v>
      </c>
      <c r="F72" s="56" t="s">
        <v>119</v>
      </c>
      <c r="G72" s="50">
        <f>SUMIF(G3:G67,"Overheadkost",F3:F67)</f>
        <v>0</v>
      </c>
      <c r="H72" s="56" t="s">
        <v>119</v>
      </c>
      <c r="I72" s="50">
        <f>SUMIF(I3:I67,"Overheadkost",H3:H67)</f>
        <v>0</v>
      </c>
      <c r="J72" s="56" t="s">
        <v>119</v>
      </c>
      <c r="K72" s="50">
        <f>SUMIF(K3:K67,"Overheadkost",J3:J67)</f>
        <v>0</v>
      </c>
      <c r="L72" s="56" t="s">
        <v>119</v>
      </c>
      <c r="M72" s="50">
        <f>SUMIF(M3:M67,"Overheadkost",L3:L67)</f>
        <v>0</v>
      </c>
    </row>
    <row r="73" spans="1:13" x14ac:dyDescent="0.3">
      <c r="A73" s="46"/>
      <c r="B73" s="56" t="s">
        <v>120</v>
      </c>
      <c r="C73" s="50">
        <f>SUMIF(C3:C67,"Externe Prestaties",B3:B67)</f>
        <v>0</v>
      </c>
      <c r="D73" s="56" t="s">
        <v>120</v>
      </c>
      <c r="E73" s="50">
        <f>SUMIF(E3:E67,"Externe Prestaties",D3:D67)</f>
        <v>0</v>
      </c>
      <c r="F73" s="56" t="s">
        <v>120</v>
      </c>
      <c r="G73" s="50">
        <f>SUMIF(G3:G67,"Externe Prestaties",F3:F67)</f>
        <v>0</v>
      </c>
      <c r="H73" s="56" t="s">
        <v>120</v>
      </c>
      <c r="I73" s="50">
        <f>SUMIF(I3:I67,"Externe Prestaties",H3:H67)</f>
        <v>0</v>
      </c>
      <c r="J73" s="56" t="s">
        <v>120</v>
      </c>
      <c r="K73" s="50">
        <f>SUMIF(K3:K67,"Externe Prestaties",J3:J67)</f>
        <v>0</v>
      </c>
      <c r="L73" s="56" t="s">
        <v>120</v>
      </c>
      <c r="M73" s="50">
        <f>SUMIF(M3:M67,"Externe Prestaties",L3:L67)</f>
        <v>0</v>
      </c>
    </row>
    <row r="74" spans="1:13" x14ac:dyDescent="0.3">
      <c r="A74" s="46"/>
      <c r="B74" s="56" t="s">
        <v>95</v>
      </c>
      <c r="C74" s="50">
        <f>SUMIF(C3:C67,"Bijdrage in natura",B3:B67)</f>
        <v>0</v>
      </c>
      <c r="D74" s="56" t="s">
        <v>95</v>
      </c>
      <c r="E74" s="50">
        <f>SUMIF(E3:E67,"Bijdrage in natura",D3:D67)</f>
        <v>0</v>
      </c>
      <c r="F74" s="56" t="s">
        <v>95</v>
      </c>
      <c r="G74" s="50">
        <f>SUMIF(G3:G67,"Bijdrage in natura",F3:F67)</f>
        <v>0</v>
      </c>
      <c r="H74" s="56" t="s">
        <v>95</v>
      </c>
      <c r="I74" s="50">
        <f>SUMIF(I3:I67,"Bijdrage in natura",H3:H67)</f>
        <v>0</v>
      </c>
      <c r="J74" s="56" t="s">
        <v>95</v>
      </c>
      <c r="K74" s="50">
        <f>SUMIF(K3:K67,"Bijdrage in natura",J3:J67)</f>
        <v>0</v>
      </c>
      <c r="L74" s="56" t="s">
        <v>95</v>
      </c>
      <c r="M74" s="50">
        <f>SUMIF(M3:M67,"Bijdrage in natura",L3:L67)</f>
        <v>0</v>
      </c>
    </row>
    <row r="75" spans="1:13" ht="15" thickBot="1" x14ac:dyDescent="0.35">
      <c r="A75" s="46"/>
      <c r="B75" s="57" t="s">
        <v>78</v>
      </c>
      <c r="C75" s="50">
        <f>SUMIF(C3:C67,"Inkomsten",B3:B67)</f>
        <v>0</v>
      </c>
      <c r="D75" s="57" t="s">
        <v>78</v>
      </c>
      <c r="E75" s="50">
        <f>SUMIF(E3:E67,"Inkomsten",D3:D67)</f>
        <v>0</v>
      </c>
      <c r="F75" s="57" t="s">
        <v>78</v>
      </c>
      <c r="G75" s="58">
        <f>SUMIF(G3:G67,"Inkomsten",F3:F67)</f>
        <v>0</v>
      </c>
      <c r="H75" s="57" t="s">
        <v>78</v>
      </c>
      <c r="I75" s="58">
        <f>SUMIF(I3:I67,"Inkomsten",H3:H67)</f>
        <v>0</v>
      </c>
      <c r="J75" s="57" t="s">
        <v>78</v>
      </c>
      <c r="K75" s="58">
        <f>SUMIF(K3:K67,"Inkomsten",J3:J67)</f>
        <v>0</v>
      </c>
      <c r="L75" s="57" t="s">
        <v>78</v>
      </c>
      <c r="M75" s="58">
        <f>SUMIF(M3:M67,"Inkomsten",L3:L67)</f>
        <v>0</v>
      </c>
    </row>
    <row r="76" spans="1:13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3" x14ac:dyDescent="0.3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x14ac:dyDescent="0.3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x14ac:dyDescent="0.3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</sheetData>
  <sheetProtection formatRows="0" insertColumns="0" insertRows="0" deleteColumns="0" deleteRows="0" sort="0" autoFilter="0"/>
  <mergeCells count="6">
    <mergeCell ref="L2:M2"/>
    <mergeCell ref="B2:C2"/>
    <mergeCell ref="D2:E2"/>
    <mergeCell ref="F2:G2"/>
    <mergeCell ref="H2:I2"/>
    <mergeCell ref="J2:K2"/>
  </mergeCells>
  <pageMargins left="0.70866141732283472" right="0.70866141732283472" top="0.51181102362204722" bottom="0.43307086614173229" header="0.19685039370078741" footer="0.31496062992125984"/>
  <pageSetup paperSize="9" scale="6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pageSetUpPr fitToPage="1"/>
  </sheetPr>
  <dimension ref="A1:E54"/>
  <sheetViews>
    <sheetView topLeftCell="A43" zoomScaleNormal="100" workbookViewId="0">
      <selection activeCell="A58" sqref="A58"/>
    </sheetView>
  </sheetViews>
  <sheetFormatPr defaultRowHeight="14.4" x14ac:dyDescent="0.3"/>
  <cols>
    <col min="1" max="1" width="77.44140625" customWidth="1"/>
    <col min="2" max="2" width="11.44140625" style="1" customWidth="1"/>
    <col min="3" max="3" width="11.109375" style="1" customWidth="1"/>
    <col min="4" max="4" width="8.5546875" style="1" customWidth="1"/>
    <col min="5" max="5" width="13" style="1" customWidth="1"/>
  </cols>
  <sheetData>
    <row r="1" spans="1:5" ht="18.75" x14ac:dyDescent="0.3">
      <c r="A1" s="5" t="s">
        <v>36</v>
      </c>
      <c r="C1" s="13"/>
      <c r="D1" s="3"/>
    </row>
    <row r="2" spans="1:5" ht="15" x14ac:dyDescent="0.25">
      <c r="C2" s="13"/>
      <c r="D2" s="3"/>
    </row>
    <row r="3" spans="1:5" ht="15" x14ac:dyDescent="0.25">
      <c r="A3" t="s">
        <v>32</v>
      </c>
      <c r="B3" s="271" t="str">
        <f>'loonberek invullen promotor'!B4:C4</f>
        <v>OVL17/………………</v>
      </c>
      <c r="C3" s="271"/>
      <c r="D3" s="23"/>
      <c r="E3" s="18"/>
    </row>
    <row r="4" spans="1:5" ht="31.5" customHeight="1" x14ac:dyDescent="0.25">
      <c r="A4" t="s">
        <v>33</v>
      </c>
      <c r="B4" s="272" t="str">
        <f>'loonberek invullen promotor'!B5:F5</f>
        <v>……………………………………</v>
      </c>
      <c r="C4" s="272"/>
      <c r="D4" s="272"/>
      <c r="E4" s="272"/>
    </row>
    <row r="5" spans="1:5" ht="15" x14ac:dyDescent="0.25">
      <c r="B5" s="18"/>
      <c r="C5" s="17"/>
      <c r="D5" s="18"/>
    </row>
    <row r="6" spans="1:5" ht="15" x14ac:dyDescent="0.25">
      <c r="A6" s="2" t="s">
        <v>37</v>
      </c>
    </row>
    <row r="8" spans="1:5" ht="15" x14ac:dyDescent="0.25">
      <c r="A8" t="s">
        <v>54</v>
      </c>
    </row>
    <row r="9" spans="1:5" ht="15" x14ac:dyDescent="0.25">
      <c r="A9" t="s">
        <v>2</v>
      </c>
      <c r="B9" s="267" t="s">
        <v>35</v>
      </c>
      <c r="C9" s="267"/>
      <c r="D9" s="267"/>
      <c r="E9" s="267"/>
    </row>
    <row r="10" spans="1:5" ht="15.75" thickBot="1" x14ac:dyDescent="0.3"/>
    <row r="11" spans="1:5" ht="35.25" thickBot="1" x14ac:dyDescent="0.3">
      <c r="A11" s="6" t="s">
        <v>40</v>
      </c>
      <c r="B11" s="7" t="s">
        <v>38</v>
      </c>
      <c r="C11" s="7" t="s">
        <v>3</v>
      </c>
      <c r="D11" s="7" t="s">
        <v>39</v>
      </c>
      <c r="E11" s="25" t="s">
        <v>50</v>
      </c>
    </row>
    <row r="12" spans="1:5" ht="15" x14ac:dyDescent="0.25">
      <c r="A12" s="22"/>
      <c r="B12" s="24"/>
      <c r="C12" s="24"/>
      <c r="D12" s="24"/>
      <c r="E12" s="26"/>
    </row>
    <row r="13" spans="1:5" ht="15" x14ac:dyDescent="0.25">
      <c r="A13" s="87" t="s">
        <v>41</v>
      </c>
      <c r="B13" s="71">
        <v>2</v>
      </c>
      <c r="C13" s="71" t="s">
        <v>44</v>
      </c>
      <c r="D13" s="71">
        <v>2015</v>
      </c>
      <c r="E13" s="88">
        <v>1</v>
      </c>
    </row>
    <row r="14" spans="1:5" ht="15" x14ac:dyDescent="0.25">
      <c r="A14" s="87" t="s">
        <v>42</v>
      </c>
      <c r="B14" s="71">
        <v>2</v>
      </c>
      <c r="C14" s="71" t="s">
        <v>44</v>
      </c>
      <c r="D14" s="71">
        <v>2015</v>
      </c>
      <c r="E14" s="88">
        <v>1</v>
      </c>
    </row>
    <row r="15" spans="1:5" ht="15" x14ac:dyDescent="0.25">
      <c r="A15" s="87" t="s">
        <v>43</v>
      </c>
      <c r="B15" s="71">
        <v>3</v>
      </c>
      <c r="C15" s="71" t="s">
        <v>44</v>
      </c>
      <c r="D15" s="71">
        <v>2015</v>
      </c>
      <c r="E15" s="88">
        <v>0</v>
      </c>
    </row>
    <row r="16" spans="1:5" ht="15" x14ac:dyDescent="0.25">
      <c r="A16" s="87" t="s">
        <v>43</v>
      </c>
      <c r="B16" s="71">
        <v>3</v>
      </c>
      <c r="C16" s="71" t="s">
        <v>44</v>
      </c>
      <c r="D16" s="71">
        <v>2015</v>
      </c>
      <c r="E16" s="88">
        <v>0</v>
      </c>
    </row>
    <row r="17" spans="1:5" ht="15" x14ac:dyDescent="0.25">
      <c r="A17" s="87" t="s">
        <v>45</v>
      </c>
      <c r="B17" s="71">
        <v>4</v>
      </c>
      <c r="C17" s="71" t="s">
        <v>44</v>
      </c>
      <c r="D17" s="71">
        <v>2015</v>
      </c>
      <c r="E17" s="88">
        <v>0</v>
      </c>
    </row>
    <row r="18" spans="1:5" ht="15" x14ac:dyDescent="0.25">
      <c r="A18" s="87" t="s">
        <v>45</v>
      </c>
      <c r="B18" s="71">
        <v>4</v>
      </c>
      <c r="C18" s="71" t="s">
        <v>44</v>
      </c>
      <c r="D18" s="71">
        <v>2015</v>
      </c>
      <c r="E18" s="88">
        <v>0</v>
      </c>
    </row>
    <row r="19" spans="1:5" ht="15" x14ac:dyDescent="0.25">
      <c r="A19" s="87" t="s">
        <v>51</v>
      </c>
      <c r="B19" s="71">
        <v>5</v>
      </c>
      <c r="C19" s="71" t="s">
        <v>44</v>
      </c>
      <c r="D19" s="71">
        <v>2015</v>
      </c>
      <c r="E19" s="88">
        <v>0</v>
      </c>
    </row>
    <row r="20" spans="1:5" ht="15" x14ac:dyDescent="0.25">
      <c r="A20" s="87" t="s">
        <v>51</v>
      </c>
      <c r="B20" s="71">
        <v>5</v>
      </c>
      <c r="C20" s="71" t="s">
        <v>44</v>
      </c>
      <c r="D20" s="71">
        <v>2015</v>
      </c>
      <c r="E20" s="88">
        <v>0</v>
      </c>
    </row>
    <row r="21" spans="1:5" ht="15" x14ac:dyDescent="0.25">
      <c r="A21" s="87" t="s">
        <v>46</v>
      </c>
      <c r="B21" s="71">
        <v>6</v>
      </c>
      <c r="C21" s="71" t="s">
        <v>44</v>
      </c>
      <c r="D21" s="71">
        <v>2015</v>
      </c>
      <c r="E21" s="88">
        <v>1</v>
      </c>
    </row>
    <row r="22" spans="1:5" ht="15" x14ac:dyDescent="0.25">
      <c r="A22" s="87" t="s">
        <v>45</v>
      </c>
      <c r="B22" s="71">
        <v>6</v>
      </c>
      <c r="C22" s="71" t="s">
        <v>44</v>
      </c>
      <c r="D22" s="71">
        <v>2015</v>
      </c>
      <c r="E22" s="88">
        <v>0</v>
      </c>
    </row>
    <row r="23" spans="1:5" ht="15" x14ac:dyDescent="0.25">
      <c r="A23" s="87" t="s">
        <v>45</v>
      </c>
      <c r="B23" s="71">
        <v>9</v>
      </c>
      <c r="C23" s="71" t="s">
        <v>44</v>
      </c>
      <c r="D23" s="71">
        <v>2015</v>
      </c>
      <c r="E23" s="88">
        <v>0</v>
      </c>
    </row>
    <row r="24" spans="1:5" ht="15" x14ac:dyDescent="0.25">
      <c r="A24" s="87" t="s">
        <v>45</v>
      </c>
      <c r="B24" s="71">
        <v>9</v>
      </c>
      <c r="C24" s="71" t="s">
        <v>44</v>
      </c>
      <c r="D24" s="71">
        <v>2015</v>
      </c>
      <c r="E24" s="88">
        <v>0</v>
      </c>
    </row>
    <row r="25" spans="1:5" ht="15" x14ac:dyDescent="0.25">
      <c r="A25" s="87" t="s">
        <v>43</v>
      </c>
      <c r="B25" s="71">
        <v>10</v>
      </c>
      <c r="C25" s="71" t="s">
        <v>44</v>
      </c>
      <c r="D25" s="71">
        <v>2015</v>
      </c>
      <c r="E25" s="88">
        <v>0</v>
      </c>
    </row>
    <row r="26" spans="1:5" ht="15" x14ac:dyDescent="0.25">
      <c r="A26" s="87" t="s">
        <v>43</v>
      </c>
      <c r="B26" s="71">
        <v>10</v>
      </c>
      <c r="C26" s="71" t="s">
        <v>44</v>
      </c>
      <c r="D26" s="71">
        <v>2015</v>
      </c>
      <c r="E26" s="88">
        <v>0</v>
      </c>
    </row>
    <row r="27" spans="1:5" ht="15" x14ac:dyDescent="0.25">
      <c r="A27" s="87" t="s">
        <v>51</v>
      </c>
      <c r="B27" s="71">
        <v>11</v>
      </c>
      <c r="C27" s="71" t="s">
        <v>44</v>
      </c>
      <c r="D27" s="71">
        <v>2015</v>
      </c>
      <c r="E27" s="88">
        <v>0</v>
      </c>
    </row>
    <row r="28" spans="1:5" ht="15" x14ac:dyDescent="0.25">
      <c r="A28" s="87" t="s">
        <v>51</v>
      </c>
      <c r="B28" s="71">
        <v>11</v>
      </c>
      <c r="C28" s="71" t="s">
        <v>44</v>
      </c>
      <c r="D28" s="71">
        <v>2015</v>
      </c>
      <c r="E28" s="88">
        <v>0</v>
      </c>
    </row>
    <row r="29" spans="1:5" ht="15" x14ac:dyDescent="0.25">
      <c r="A29" s="87" t="s">
        <v>47</v>
      </c>
      <c r="B29" s="71">
        <v>12</v>
      </c>
      <c r="C29" s="71" t="s">
        <v>44</v>
      </c>
      <c r="D29" s="71">
        <v>2015</v>
      </c>
      <c r="E29" s="88">
        <v>1</v>
      </c>
    </row>
    <row r="30" spans="1:5" ht="15" x14ac:dyDescent="0.25">
      <c r="A30" s="87" t="s">
        <v>47</v>
      </c>
      <c r="B30" s="71">
        <v>12</v>
      </c>
      <c r="C30" s="71" t="s">
        <v>44</v>
      </c>
      <c r="D30" s="71">
        <v>2015</v>
      </c>
      <c r="E30" s="88">
        <v>1</v>
      </c>
    </row>
    <row r="31" spans="1:5" ht="15" x14ac:dyDescent="0.25">
      <c r="A31" s="87" t="s">
        <v>47</v>
      </c>
      <c r="B31" s="71">
        <v>13</v>
      </c>
      <c r="C31" s="71" t="s">
        <v>44</v>
      </c>
      <c r="D31" s="71">
        <v>2015</v>
      </c>
      <c r="E31" s="88">
        <v>1</v>
      </c>
    </row>
    <row r="32" spans="1:5" ht="15" x14ac:dyDescent="0.25">
      <c r="A32" s="87" t="s">
        <v>47</v>
      </c>
      <c r="B32" s="71">
        <v>13</v>
      </c>
      <c r="C32" s="71" t="s">
        <v>44</v>
      </c>
      <c r="D32" s="71">
        <v>2015</v>
      </c>
      <c r="E32" s="88">
        <v>1</v>
      </c>
    </row>
    <row r="33" spans="1:5" ht="15" x14ac:dyDescent="0.25">
      <c r="A33" s="87" t="s">
        <v>48</v>
      </c>
      <c r="B33" s="71">
        <v>16</v>
      </c>
      <c r="C33" s="71" t="s">
        <v>44</v>
      </c>
      <c r="D33" s="71">
        <v>2015</v>
      </c>
      <c r="E33" s="88">
        <v>1</v>
      </c>
    </row>
    <row r="34" spans="1:5" ht="15" x14ac:dyDescent="0.25">
      <c r="A34" s="87" t="s">
        <v>48</v>
      </c>
      <c r="B34" s="71">
        <v>16</v>
      </c>
      <c r="C34" s="71" t="s">
        <v>44</v>
      </c>
      <c r="D34" s="71">
        <v>2015</v>
      </c>
      <c r="E34" s="88">
        <v>1</v>
      </c>
    </row>
    <row r="35" spans="1:5" ht="15" x14ac:dyDescent="0.25">
      <c r="A35" s="87" t="s">
        <v>48</v>
      </c>
      <c r="B35" s="71">
        <v>17</v>
      </c>
      <c r="C35" s="71" t="s">
        <v>44</v>
      </c>
      <c r="D35" s="71">
        <v>2015</v>
      </c>
      <c r="E35" s="88">
        <v>1</v>
      </c>
    </row>
    <row r="36" spans="1:5" ht="15" x14ac:dyDescent="0.25">
      <c r="A36" s="87" t="s">
        <v>45</v>
      </c>
      <c r="B36" s="71">
        <v>17</v>
      </c>
      <c r="C36" s="71" t="s">
        <v>44</v>
      </c>
      <c r="D36" s="71">
        <v>2015</v>
      </c>
      <c r="E36" s="88">
        <v>0</v>
      </c>
    </row>
    <row r="37" spans="1:5" ht="15" x14ac:dyDescent="0.25">
      <c r="A37" s="87" t="s">
        <v>51</v>
      </c>
      <c r="B37" s="71">
        <v>18</v>
      </c>
      <c r="C37" s="71" t="s">
        <v>44</v>
      </c>
      <c r="D37" s="71">
        <v>2015</v>
      </c>
      <c r="E37" s="88">
        <v>0</v>
      </c>
    </row>
    <row r="38" spans="1:5" ht="15" x14ac:dyDescent="0.25">
      <c r="A38" s="87" t="s">
        <v>51</v>
      </c>
      <c r="B38" s="71">
        <v>18</v>
      </c>
      <c r="C38" s="71" t="s">
        <v>44</v>
      </c>
      <c r="D38" s="71">
        <v>2015</v>
      </c>
      <c r="E38" s="88">
        <v>0</v>
      </c>
    </row>
    <row r="39" spans="1:5" ht="15" x14ac:dyDescent="0.25">
      <c r="A39" s="87" t="s">
        <v>45</v>
      </c>
      <c r="B39" s="71">
        <v>19</v>
      </c>
      <c r="C39" s="71" t="s">
        <v>44</v>
      </c>
      <c r="D39" s="71">
        <v>2015</v>
      </c>
      <c r="E39" s="88">
        <v>0</v>
      </c>
    </row>
    <row r="40" spans="1:5" ht="15" x14ac:dyDescent="0.25">
      <c r="A40" s="87" t="s">
        <v>45</v>
      </c>
      <c r="B40" s="71">
        <v>19</v>
      </c>
      <c r="C40" s="71" t="s">
        <v>44</v>
      </c>
      <c r="D40" s="71">
        <v>2015</v>
      </c>
      <c r="E40" s="88">
        <v>0</v>
      </c>
    </row>
    <row r="41" spans="1:5" ht="15" x14ac:dyDescent="0.25">
      <c r="A41" s="87" t="s">
        <v>45</v>
      </c>
      <c r="B41" s="71">
        <v>20</v>
      </c>
      <c r="C41" s="71" t="s">
        <v>44</v>
      </c>
      <c r="D41" s="71">
        <v>2015</v>
      </c>
      <c r="E41" s="88">
        <v>0</v>
      </c>
    </row>
    <row r="42" spans="1:5" ht="15" x14ac:dyDescent="0.25">
      <c r="A42" s="87" t="s">
        <v>49</v>
      </c>
      <c r="B42" s="71">
        <v>20</v>
      </c>
      <c r="C42" s="71" t="s">
        <v>44</v>
      </c>
      <c r="D42" s="71">
        <v>2015</v>
      </c>
      <c r="E42" s="88">
        <v>1</v>
      </c>
    </row>
    <row r="43" spans="1:5" ht="15" x14ac:dyDescent="0.25">
      <c r="A43" s="87" t="s">
        <v>48</v>
      </c>
      <c r="B43" s="71">
        <v>23</v>
      </c>
      <c r="C43" s="71" t="s">
        <v>44</v>
      </c>
      <c r="D43" s="71">
        <v>2015</v>
      </c>
      <c r="E43" s="88">
        <v>1</v>
      </c>
    </row>
    <row r="44" spans="1:5" ht="15" x14ac:dyDescent="0.25">
      <c r="A44" s="87" t="s">
        <v>48</v>
      </c>
      <c r="B44" s="71">
        <v>23</v>
      </c>
      <c r="C44" s="71" t="s">
        <v>44</v>
      </c>
      <c r="D44" s="71">
        <v>2015</v>
      </c>
      <c r="E44" s="88">
        <v>1</v>
      </c>
    </row>
    <row r="45" spans="1:5" ht="15" x14ac:dyDescent="0.25">
      <c r="A45" s="87" t="s">
        <v>45</v>
      </c>
      <c r="B45" s="71">
        <v>24</v>
      </c>
      <c r="C45" s="71" t="s">
        <v>44</v>
      </c>
      <c r="D45" s="71">
        <v>2015</v>
      </c>
      <c r="E45" s="88">
        <v>0</v>
      </c>
    </row>
    <row r="46" spans="1:5" ht="15" x14ac:dyDescent="0.25">
      <c r="A46" s="87" t="s">
        <v>45</v>
      </c>
      <c r="B46" s="71">
        <v>24</v>
      </c>
      <c r="C46" s="71" t="s">
        <v>44</v>
      </c>
      <c r="D46" s="71">
        <v>2015</v>
      </c>
      <c r="E46" s="88">
        <v>0</v>
      </c>
    </row>
    <row r="47" spans="1:5" ht="15" x14ac:dyDescent="0.25">
      <c r="A47" s="87" t="s">
        <v>51</v>
      </c>
      <c r="B47" s="71">
        <v>25</v>
      </c>
      <c r="C47" s="71" t="s">
        <v>44</v>
      </c>
      <c r="D47" s="71">
        <v>2015</v>
      </c>
      <c r="E47" s="88">
        <v>0</v>
      </c>
    </row>
    <row r="48" spans="1:5" ht="15" x14ac:dyDescent="0.25">
      <c r="A48" s="87" t="s">
        <v>51</v>
      </c>
      <c r="B48" s="71">
        <v>25</v>
      </c>
      <c r="C48" s="71" t="s">
        <v>44</v>
      </c>
      <c r="D48" s="71">
        <v>2015</v>
      </c>
      <c r="E48" s="88">
        <v>0</v>
      </c>
    </row>
    <row r="49" spans="1:5" ht="15" x14ac:dyDescent="0.25">
      <c r="A49" s="87" t="s">
        <v>45</v>
      </c>
      <c r="B49" s="71">
        <v>26</v>
      </c>
      <c r="C49" s="71" t="s">
        <v>44</v>
      </c>
      <c r="D49" s="71">
        <v>2015</v>
      </c>
      <c r="E49" s="88">
        <v>0</v>
      </c>
    </row>
    <row r="50" spans="1:5" ht="15" x14ac:dyDescent="0.25">
      <c r="A50" s="87" t="s">
        <v>45</v>
      </c>
      <c r="B50" s="71">
        <v>26</v>
      </c>
      <c r="C50" s="71" t="s">
        <v>44</v>
      </c>
      <c r="D50" s="71">
        <v>2015</v>
      </c>
      <c r="E50" s="88">
        <v>0</v>
      </c>
    </row>
    <row r="51" spans="1:5" ht="15" x14ac:dyDescent="0.25">
      <c r="A51" s="87" t="s">
        <v>52</v>
      </c>
      <c r="B51" s="71">
        <v>27</v>
      </c>
      <c r="C51" s="71" t="s">
        <v>44</v>
      </c>
      <c r="D51" s="71">
        <v>2015</v>
      </c>
      <c r="E51" s="88">
        <v>0</v>
      </c>
    </row>
    <row r="52" spans="1:5" ht="15.75" thickBot="1" x14ac:dyDescent="0.3">
      <c r="A52" s="89" t="s">
        <v>52</v>
      </c>
      <c r="B52" s="72">
        <v>27</v>
      </c>
      <c r="C52" s="72" t="s">
        <v>44</v>
      </c>
      <c r="D52" s="72">
        <v>2015</v>
      </c>
      <c r="E52" s="90">
        <v>0</v>
      </c>
    </row>
    <row r="53" spans="1:5" ht="15" x14ac:dyDescent="0.25">
      <c r="A53" t="s">
        <v>88</v>
      </c>
      <c r="E53" s="1">
        <f>SUM(E13:E52)</f>
        <v>13</v>
      </c>
    </row>
    <row r="54" spans="1:5" ht="15" x14ac:dyDescent="0.25">
      <c r="E54" s="27"/>
    </row>
  </sheetData>
  <sheetProtection algorithmName="SHA-512" hashValue="oZRlplgAcL6ctP4lNpPzVqJq3mPI0LDH/Y7nRa+DCrbA50z803lSYtowM12UVrT8qnKFhQC+OQDmcD17EJ767g==" saltValue="1Lp/dRkmb0mCIH/ZoOyaLw==" spinCount="100000" sheet="1" objects="1" scenarios="1"/>
  <mergeCells count="3">
    <mergeCell ref="B3:C3"/>
    <mergeCell ref="B4:E4"/>
    <mergeCell ref="B9:E9"/>
  </mergeCells>
  <pageMargins left="0.23622047244094491" right="0.19685039370078741" top="0.55118110236220474" bottom="0.59055118110236227" header="0.15748031496062992" footer="0.15748031496062992"/>
  <pageSetup paperSize="9" scale="81" orientation="portrait" r:id="rId1"/>
  <headerFooter alignWithMargins="0">
    <oddHeader>&amp;L&amp;"Arial,Vet"Aanvraag cofinanciering projecten PDPO III 2014 - 2020 OKW</oddHeader>
    <oddFooter>&amp;R&amp;N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pageSetUpPr fitToPage="1"/>
  </sheetPr>
  <dimension ref="A1:F62"/>
  <sheetViews>
    <sheetView zoomScaleNormal="100" workbookViewId="0">
      <selection activeCell="B55" sqref="B55"/>
    </sheetView>
  </sheetViews>
  <sheetFormatPr defaultRowHeight="14.4" x14ac:dyDescent="0.3"/>
  <cols>
    <col min="1" max="1" width="27.44140625" customWidth="1"/>
    <col min="2" max="2" width="10.88671875" style="1" customWidth="1"/>
    <col min="3" max="3" width="19.88671875" style="13" customWidth="1"/>
    <col min="4" max="4" width="11.33203125" style="3" customWidth="1"/>
    <col min="5" max="5" width="17.5546875" style="19" customWidth="1"/>
    <col min="6" max="6" width="27.109375" style="1" customWidth="1"/>
  </cols>
  <sheetData>
    <row r="1" spans="1:6" ht="18.75" x14ac:dyDescent="0.3">
      <c r="A1" s="5" t="s">
        <v>0</v>
      </c>
    </row>
    <row r="2" spans="1:6" ht="18.75" x14ac:dyDescent="0.3">
      <c r="A2" s="5"/>
    </row>
    <row r="3" spans="1:6" ht="15" x14ac:dyDescent="0.25">
      <c r="A3" t="s">
        <v>53</v>
      </c>
    </row>
    <row r="4" spans="1:6" ht="15" x14ac:dyDescent="0.25">
      <c r="A4" t="s">
        <v>32</v>
      </c>
      <c r="B4" s="271" t="str">
        <f>'In te vullen voorblad'!B13</f>
        <v>OVL17/………………</v>
      </c>
      <c r="C4" s="271"/>
    </row>
    <row r="5" spans="1:6" ht="15" x14ac:dyDescent="0.25">
      <c r="A5" t="s">
        <v>33</v>
      </c>
      <c r="B5" s="271" t="str">
        <f>'In te vullen voorblad'!B12</f>
        <v>……………………………………</v>
      </c>
      <c r="C5" s="271"/>
      <c r="D5" s="271"/>
      <c r="E5" s="271"/>
      <c r="F5" s="271"/>
    </row>
    <row r="6" spans="1:6" ht="15" x14ac:dyDescent="0.25">
      <c r="A6" t="s">
        <v>91</v>
      </c>
      <c r="B6" s="18"/>
      <c r="C6" s="18"/>
      <c r="D6" s="18"/>
      <c r="E6" s="18"/>
      <c r="F6" s="18"/>
    </row>
    <row r="7" spans="1:6" ht="15.75" thickBot="1" x14ac:dyDescent="0.3">
      <c r="B7" s="18"/>
      <c r="C7" s="17"/>
      <c r="D7" s="18"/>
      <c r="E7" s="20"/>
    </row>
    <row r="8" spans="1:6" ht="60.75" thickBot="1" x14ac:dyDescent="0.3">
      <c r="A8" s="6" t="s">
        <v>2</v>
      </c>
      <c r="B8" s="7" t="s">
        <v>1</v>
      </c>
      <c r="C8" s="15" t="s">
        <v>87</v>
      </c>
      <c r="D8" s="8" t="s">
        <v>3</v>
      </c>
      <c r="E8" s="21" t="s">
        <v>55</v>
      </c>
      <c r="F8" s="9" t="s">
        <v>31</v>
      </c>
    </row>
    <row r="9" spans="1:6" ht="15.75" thickBot="1" x14ac:dyDescent="0.3"/>
    <row r="10" spans="1:6" ht="15" x14ac:dyDescent="0.25">
      <c r="A10" s="91" t="s">
        <v>35</v>
      </c>
      <c r="B10" s="92" t="s">
        <v>11</v>
      </c>
      <c r="C10" s="42">
        <f t="shared" ref="C10:C16" si="0">+IF(B10="","",VLOOKUP(B10,loonwijzer,11))</f>
        <v>238.45</v>
      </c>
      <c r="D10" s="73">
        <v>42036</v>
      </c>
      <c r="E10" s="76">
        <v>13</v>
      </c>
      <c r="F10" s="10">
        <f>+IF(C10="","",(E10/2)*C10)</f>
        <v>1549.925</v>
      </c>
    </row>
    <row r="11" spans="1:6" ht="15" x14ac:dyDescent="0.25">
      <c r="A11" s="79" t="s">
        <v>35</v>
      </c>
      <c r="B11" s="71" t="s">
        <v>11</v>
      </c>
      <c r="C11" s="43">
        <f t="shared" si="0"/>
        <v>238.45</v>
      </c>
      <c r="D11" s="74">
        <v>42125</v>
      </c>
      <c r="E11" s="77">
        <v>15</v>
      </c>
      <c r="F11" s="11">
        <f t="shared" ref="F11:F16" si="1">+IF(C11="","",(E11/2)*C11)</f>
        <v>1788.375</v>
      </c>
    </row>
    <row r="12" spans="1:6" ht="15" x14ac:dyDescent="0.25">
      <c r="A12" s="79"/>
      <c r="B12" s="71"/>
      <c r="C12" s="16"/>
      <c r="D12" s="74"/>
      <c r="E12" s="77"/>
      <c r="F12" s="11" t="str">
        <f t="shared" si="1"/>
        <v/>
      </c>
    </row>
    <row r="13" spans="1:6" ht="15" x14ac:dyDescent="0.25">
      <c r="A13" s="79"/>
      <c r="B13" s="71"/>
      <c r="C13" s="16" t="str">
        <f t="shared" si="0"/>
        <v/>
      </c>
      <c r="D13" s="74"/>
      <c r="E13" s="77"/>
      <c r="F13" s="39" t="str">
        <f t="shared" si="1"/>
        <v/>
      </c>
    </row>
    <row r="14" spans="1:6" ht="15" x14ac:dyDescent="0.25">
      <c r="A14" s="79"/>
      <c r="B14" s="71"/>
      <c r="C14" s="16" t="str">
        <f t="shared" si="0"/>
        <v/>
      </c>
      <c r="D14" s="74"/>
      <c r="E14" s="77"/>
      <c r="F14" s="39" t="str">
        <f t="shared" si="1"/>
        <v/>
      </c>
    </row>
    <row r="15" spans="1:6" ht="15" x14ac:dyDescent="0.25">
      <c r="A15" s="79"/>
      <c r="B15" s="71"/>
      <c r="C15" s="16" t="str">
        <f t="shared" si="0"/>
        <v/>
      </c>
      <c r="D15" s="74"/>
      <c r="E15" s="77"/>
      <c r="F15" s="39" t="str">
        <f t="shared" si="1"/>
        <v/>
      </c>
    </row>
    <row r="16" spans="1:6" ht="15.75" thickBot="1" x14ac:dyDescent="0.3">
      <c r="A16" s="80"/>
      <c r="B16" s="84"/>
      <c r="C16" s="16" t="str">
        <f t="shared" si="0"/>
        <v/>
      </c>
      <c r="D16" s="75"/>
      <c r="E16" s="78"/>
      <c r="F16" s="39" t="str">
        <f t="shared" si="1"/>
        <v/>
      </c>
    </row>
    <row r="17" spans="1:6" s="2" customFormat="1" ht="15.75" thickBot="1" x14ac:dyDescent="0.3">
      <c r="A17" s="262" t="s">
        <v>92</v>
      </c>
      <c r="B17" s="263"/>
      <c r="C17" s="263"/>
      <c r="D17" s="263"/>
      <c r="E17" s="264"/>
      <c r="F17" s="40">
        <f>SUM(F10:F16)</f>
        <v>3338.3</v>
      </c>
    </row>
    <row r="18" spans="1:6" ht="15" x14ac:dyDescent="0.25">
      <c r="A18" s="79" t="s">
        <v>86</v>
      </c>
      <c r="B18" s="71" t="s">
        <v>13</v>
      </c>
      <c r="C18" s="16">
        <f t="shared" ref="C18:C24" si="2">+IF(B18="","",VLOOKUP(B18,loonwijzer,11))</f>
        <v>265.64</v>
      </c>
      <c r="D18" s="74">
        <v>42095</v>
      </c>
      <c r="E18" s="77">
        <v>10</v>
      </c>
      <c r="F18" s="10">
        <f>+IF(C18="","",(E18/2)*C18)</f>
        <v>1328.1999999999998</v>
      </c>
    </row>
    <row r="19" spans="1:6" ht="15" x14ac:dyDescent="0.25">
      <c r="A19" s="79" t="s">
        <v>86</v>
      </c>
      <c r="B19" s="71" t="s">
        <v>13</v>
      </c>
      <c r="C19" s="16">
        <f t="shared" si="2"/>
        <v>265.64</v>
      </c>
      <c r="D19" s="74">
        <v>42125</v>
      </c>
      <c r="E19" s="77">
        <v>20</v>
      </c>
      <c r="F19" s="11">
        <f t="shared" ref="F19:F24" si="3">+IF(C19="","",(E19/2)*C19)</f>
        <v>2656.3999999999996</v>
      </c>
    </row>
    <row r="20" spans="1:6" ht="15" x14ac:dyDescent="0.25">
      <c r="A20" s="79"/>
      <c r="B20" s="71"/>
      <c r="C20" s="16" t="str">
        <f t="shared" si="2"/>
        <v/>
      </c>
      <c r="D20" s="74"/>
      <c r="E20" s="77"/>
      <c r="F20" s="11" t="str">
        <f t="shared" si="3"/>
        <v/>
      </c>
    </row>
    <row r="21" spans="1:6" ht="15" x14ac:dyDescent="0.25">
      <c r="A21" s="79"/>
      <c r="B21" s="71"/>
      <c r="C21" s="16" t="str">
        <f t="shared" si="2"/>
        <v/>
      </c>
      <c r="D21" s="74"/>
      <c r="E21" s="77"/>
      <c r="F21" s="39" t="str">
        <f t="shared" si="3"/>
        <v/>
      </c>
    </row>
    <row r="22" spans="1:6" ht="15" x14ac:dyDescent="0.25">
      <c r="A22" s="79"/>
      <c r="B22" s="71"/>
      <c r="C22" s="16" t="str">
        <f t="shared" si="2"/>
        <v/>
      </c>
      <c r="D22" s="74"/>
      <c r="E22" s="77"/>
      <c r="F22" s="39" t="str">
        <f t="shared" si="3"/>
        <v/>
      </c>
    </row>
    <row r="23" spans="1:6" ht="15" x14ac:dyDescent="0.25">
      <c r="A23" s="79"/>
      <c r="B23" s="71"/>
      <c r="C23" s="16" t="str">
        <f t="shared" si="2"/>
        <v/>
      </c>
      <c r="D23" s="74"/>
      <c r="E23" s="77"/>
      <c r="F23" s="39" t="str">
        <f t="shared" si="3"/>
        <v/>
      </c>
    </row>
    <row r="24" spans="1:6" ht="15.75" thickBot="1" x14ac:dyDescent="0.3">
      <c r="A24" s="80"/>
      <c r="B24" s="84"/>
      <c r="C24" s="16" t="str">
        <f t="shared" si="2"/>
        <v/>
      </c>
      <c r="D24" s="75"/>
      <c r="E24" s="78"/>
      <c r="F24" s="39" t="str">
        <f t="shared" si="3"/>
        <v/>
      </c>
    </row>
    <row r="25" spans="1:6" s="2" customFormat="1" ht="15.75" thickBot="1" x14ac:dyDescent="0.3">
      <c r="A25" s="262" t="s">
        <v>92</v>
      </c>
      <c r="B25" s="263"/>
      <c r="C25" s="263"/>
      <c r="D25" s="263"/>
      <c r="E25" s="264"/>
      <c r="F25" s="40">
        <f>SUM(F18:F24)</f>
        <v>3984.5999999999995</v>
      </c>
    </row>
    <row r="26" spans="1:6" ht="15" x14ac:dyDescent="0.25">
      <c r="A26" s="79"/>
      <c r="B26" s="71"/>
      <c r="C26" s="16" t="str">
        <f t="shared" ref="C26:C33" si="4">+IF(B26="","",VLOOKUP(B26,loonwijzer,11))</f>
        <v/>
      </c>
      <c r="D26" s="74"/>
      <c r="E26" s="77"/>
      <c r="F26" s="10" t="str">
        <f>+IF(C26="","",(E26/2)*C26)</f>
        <v/>
      </c>
    </row>
    <row r="27" spans="1:6" ht="15" x14ac:dyDescent="0.25">
      <c r="A27" s="79"/>
      <c r="B27" s="71"/>
      <c r="C27" s="16" t="str">
        <f t="shared" si="4"/>
        <v/>
      </c>
      <c r="D27" s="74"/>
      <c r="E27" s="77"/>
      <c r="F27" s="11" t="str">
        <f t="shared" ref="F27:F33" si="5">+IF(C27="","",(E27/2)*C27)</f>
        <v/>
      </c>
    </row>
    <row r="28" spans="1:6" ht="15" x14ac:dyDescent="0.25">
      <c r="A28" s="79"/>
      <c r="B28" s="71"/>
      <c r="C28" s="16" t="str">
        <f t="shared" si="4"/>
        <v/>
      </c>
      <c r="D28" s="74"/>
      <c r="E28" s="77"/>
      <c r="F28" s="11" t="str">
        <f t="shared" si="5"/>
        <v/>
      </c>
    </row>
    <row r="29" spans="1:6" ht="15" x14ac:dyDescent="0.25">
      <c r="A29" s="79"/>
      <c r="B29" s="71"/>
      <c r="C29" s="16" t="str">
        <f t="shared" si="4"/>
        <v/>
      </c>
      <c r="D29" s="74"/>
      <c r="E29" s="77"/>
      <c r="F29" s="39" t="str">
        <f t="shared" si="5"/>
        <v/>
      </c>
    </row>
    <row r="30" spans="1:6" ht="15" x14ac:dyDescent="0.25">
      <c r="A30" s="79"/>
      <c r="B30" s="71"/>
      <c r="C30" s="16" t="str">
        <f t="shared" si="4"/>
        <v/>
      </c>
      <c r="D30" s="74"/>
      <c r="E30" s="77"/>
      <c r="F30" s="39" t="str">
        <f t="shared" si="5"/>
        <v/>
      </c>
    </row>
    <row r="31" spans="1:6" ht="15" x14ac:dyDescent="0.25">
      <c r="A31" s="79"/>
      <c r="B31" s="71"/>
      <c r="C31" s="16" t="str">
        <f t="shared" si="4"/>
        <v/>
      </c>
      <c r="D31" s="74"/>
      <c r="E31" s="77"/>
      <c r="F31" s="39" t="str">
        <f t="shared" si="5"/>
        <v/>
      </c>
    </row>
    <row r="32" spans="1:6" ht="15" x14ac:dyDescent="0.25">
      <c r="A32" s="79"/>
      <c r="B32" s="71"/>
      <c r="C32" s="16" t="str">
        <f t="shared" si="4"/>
        <v/>
      </c>
      <c r="D32" s="74"/>
      <c r="E32" s="77"/>
      <c r="F32" s="39" t="str">
        <f t="shared" si="5"/>
        <v/>
      </c>
    </row>
    <row r="33" spans="1:6" ht="15.75" thickBot="1" x14ac:dyDescent="0.3">
      <c r="A33" s="80"/>
      <c r="B33" s="84"/>
      <c r="C33" s="16" t="str">
        <f t="shared" si="4"/>
        <v/>
      </c>
      <c r="D33" s="75"/>
      <c r="E33" s="78"/>
      <c r="F33" s="39" t="str">
        <f t="shared" si="5"/>
        <v/>
      </c>
    </row>
    <row r="34" spans="1:6" s="2" customFormat="1" ht="15" thickBot="1" x14ac:dyDescent="0.35">
      <c r="A34" s="262" t="s">
        <v>92</v>
      </c>
      <c r="B34" s="263"/>
      <c r="C34" s="263"/>
      <c r="D34" s="263"/>
      <c r="E34" s="264"/>
      <c r="F34" s="40">
        <f>SUM(F26:F33)</f>
        <v>0</v>
      </c>
    </row>
    <row r="35" spans="1:6" x14ac:dyDescent="0.3">
      <c r="A35" s="81"/>
      <c r="B35" s="70"/>
      <c r="C35" s="16" t="str">
        <f t="shared" ref="C35:C41" si="6">+IF(B35="","",VLOOKUP(B35,loonwijzer,11))</f>
        <v/>
      </c>
      <c r="D35" s="82"/>
      <c r="E35" s="83"/>
      <c r="F35" s="10" t="str">
        <f>+IF(C35="","",(E35/2)*C35)</f>
        <v/>
      </c>
    </row>
    <row r="36" spans="1:6" x14ac:dyDescent="0.3">
      <c r="A36" s="79"/>
      <c r="B36" s="71"/>
      <c r="C36" s="16" t="str">
        <f t="shared" si="6"/>
        <v/>
      </c>
      <c r="D36" s="74"/>
      <c r="E36" s="77"/>
      <c r="F36" s="11" t="str">
        <f t="shared" ref="F36:F41" si="7">+IF(C36="","",(E36/2)*C36)</f>
        <v/>
      </c>
    </row>
    <row r="37" spans="1:6" x14ac:dyDescent="0.3">
      <c r="A37" s="79"/>
      <c r="B37" s="71"/>
      <c r="C37" s="16" t="str">
        <f t="shared" si="6"/>
        <v/>
      </c>
      <c r="D37" s="74"/>
      <c r="E37" s="77"/>
      <c r="F37" s="11" t="str">
        <f t="shared" si="7"/>
        <v/>
      </c>
    </row>
    <row r="38" spans="1:6" x14ac:dyDescent="0.3">
      <c r="A38" s="79"/>
      <c r="B38" s="71"/>
      <c r="C38" s="16" t="str">
        <f t="shared" si="6"/>
        <v/>
      </c>
      <c r="D38" s="74"/>
      <c r="E38" s="77"/>
      <c r="F38" s="39" t="str">
        <f t="shared" si="7"/>
        <v/>
      </c>
    </row>
    <row r="39" spans="1:6" x14ac:dyDescent="0.3">
      <c r="A39" s="79"/>
      <c r="B39" s="71"/>
      <c r="C39" s="16" t="str">
        <f t="shared" si="6"/>
        <v/>
      </c>
      <c r="D39" s="74"/>
      <c r="E39" s="77"/>
      <c r="F39" s="39" t="str">
        <f t="shared" si="7"/>
        <v/>
      </c>
    </row>
    <row r="40" spans="1:6" x14ac:dyDescent="0.3">
      <c r="A40" s="79"/>
      <c r="B40" s="71"/>
      <c r="C40" s="16" t="str">
        <f t="shared" si="6"/>
        <v/>
      </c>
      <c r="D40" s="74"/>
      <c r="E40" s="77"/>
      <c r="F40" s="39" t="str">
        <f t="shared" si="7"/>
        <v/>
      </c>
    </row>
    <row r="41" spans="1:6" ht="15" thickBot="1" x14ac:dyDescent="0.35">
      <c r="A41" s="80"/>
      <c r="B41" s="84"/>
      <c r="C41" s="16" t="str">
        <f t="shared" si="6"/>
        <v/>
      </c>
      <c r="D41" s="75"/>
      <c r="E41" s="78"/>
      <c r="F41" s="39" t="str">
        <f t="shared" si="7"/>
        <v/>
      </c>
    </row>
    <row r="42" spans="1:6" s="2" customFormat="1" ht="15" thickBot="1" x14ac:dyDescent="0.35">
      <c r="A42" s="262" t="s">
        <v>92</v>
      </c>
      <c r="B42" s="263"/>
      <c r="C42" s="263"/>
      <c r="D42" s="263"/>
      <c r="E42" s="264"/>
      <c r="F42" s="40">
        <f>SUM(F35:F41)</f>
        <v>0</v>
      </c>
    </row>
    <row r="43" spans="1:6" x14ac:dyDescent="0.3">
      <c r="A43" s="81"/>
      <c r="B43" s="70"/>
      <c r="C43" s="16" t="str">
        <f t="shared" ref="C43:C49" si="8">+IF(B43="","",VLOOKUP(B43,loonwijzer,11))</f>
        <v/>
      </c>
      <c r="D43" s="82"/>
      <c r="E43" s="83"/>
      <c r="F43" s="10" t="str">
        <f>+IF(C43="","",(E43/2)*C43)</f>
        <v/>
      </c>
    </row>
    <row r="44" spans="1:6" x14ac:dyDescent="0.3">
      <c r="A44" s="79"/>
      <c r="B44" s="71"/>
      <c r="C44" s="16" t="str">
        <f t="shared" si="8"/>
        <v/>
      </c>
      <c r="D44" s="74"/>
      <c r="E44" s="77"/>
      <c r="F44" s="11" t="str">
        <f t="shared" ref="F44:F49" si="9">+IF(C44="","",(E44/2)*C44)</f>
        <v/>
      </c>
    </row>
    <row r="45" spans="1:6" x14ac:dyDescent="0.3">
      <c r="A45" s="79"/>
      <c r="B45" s="71"/>
      <c r="C45" s="16" t="str">
        <f t="shared" si="8"/>
        <v/>
      </c>
      <c r="D45" s="74"/>
      <c r="E45" s="77"/>
      <c r="F45" s="11" t="str">
        <f t="shared" si="9"/>
        <v/>
      </c>
    </row>
    <row r="46" spans="1:6" x14ac:dyDescent="0.3">
      <c r="A46" s="79"/>
      <c r="B46" s="71"/>
      <c r="C46" s="16" t="str">
        <f t="shared" si="8"/>
        <v/>
      </c>
      <c r="D46" s="74"/>
      <c r="E46" s="77"/>
      <c r="F46" s="39" t="str">
        <f t="shared" si="9"/>
        <v/>
      </c>
    </row>
    <row r="47" spans="1:6" x14ac:dyDescent="0.3">
      <c r="A47" s="79"/>
      <c r="B47" s="71"/>
      <c r="C47" s="16" t="str">
        <f t="shared" si="8"/>
        <v/>
      </c>
      <c r="D47" s="74"/>
      <c r="E47" s="77"/>
      <c r="F47" s="39" t="str">
        <f t="shared" si="9"/>
        <v/>
      </c>
    </row>
    <row r="48" spans="1:6" x14ac:dyDescent="0.3">
      <c r="A48" s="79"/>
      <c r="B48" s="71"/>
      <c r="C48" s="16" t="str">
        <f t="shared" si="8"/>
        <v/>
      </c>
      <c r="D48" s="74"/>
      <c r="E48" s="77"/>
      <c r="F48" s="39" t="str">
        <f t="shared" si="9"/>
        <v/>
      </c>
    </row>
    <row r="49" spans="1:6" ht="15" thickBot="1" x14ac:dyDescent="0.35">
      <c r="A49" s="80"/>
      <c r="B49" s="84"/>
      <c r="C49" s="16" t="str">
        <f t="shared" si="8"/>
        <v/>
      </c>
      <c r="D49" s="75"/>
      <c r="E49" s="78"/>
      <c r="F49" s="39" t="str">
        <f t="shared" si="9"/>
        <v/>
      </c>
    </row>
    <row r="50" spans="1:6" s="2" customFormat="1" ht="15" thickBot="1" x14ac:dyDescent="0.35">
      <c r="A50" s="262" t="s">
        <v>92</v>
      </c>
      <c r="B50" s="263"/>
      <c r="C50" s="263"/>
      <c r="D50" s="263"/>
      <c r="E50" s="264"/>
      <c r="F50" s="40">
        <f>SUM(F43:F49)</f>
        <v>0</v>
      </c>
    </row>
    <row r="51" spans="1:6" x14ac:dyDescent="0.3">
      <c r="A51" s="81"/>
      <c r="B51" s="70"/>
      <c r="C51" s="16" t="str">
        <f t="shared" ref="C51:C58" si="10">+IF(B51="","",VLOOKUP(B51,loonwijzer,11))</f>
        <v/>
      </c>
      <c r="D51" s="82"/>
      <c r="E51" s="83"/>
      <c r="F51" s="10" t="str">
        <f>+IF(C51="","",(E51/2)*C51)</f>
        <v/>
      </c>
    </row>
    <row r="52" spans="1:6" x14ac:dyDescent="0.3">
      <c r="A52" s="79"/>
      <c r="B52" s="71"/>
      <c r="C52" s="16" t="str">
        <f t="shared" si="10"/>
        <v/>
      </c>
      <c r="D52" s="74"/>
      <c r="E52" s="77"/>
      <c r="F52" s="11" t="str">
        <f t="shared" ref="F52:F58" si="11">+IF(C52="","",(E52/2)*C52)</f>
        <v/>
      </c>
    </row>
    <row r="53" spans="1:6" x14ac:dyDescent="0.3">
      <c r="A53" s="79"/>
      <c r="B53" s="71"/>
      <c r="C53" s="16" t="str">
        <f t="shared" si="10"/>
        <v/>
      </c>
      <c r="D53" s="74"/>
      <c r="E53" s="77"/>
      <c r="F53" s="11" t="str">
        <f t="shared" si="11"/>
        <v/>
      </c>
    </row>
    <row r="54" spans="1:6" x14ac:dyDescent="0.3">
      <c r="A54" s="79"/>
      <c r="B54" s="71"/>
      <c r="C54" s="16" t="str">
        <f t="shared" si="10"/>
        <v/>
      </c>
      <c r="D54" s="74"/>
      <c r="E54" s="77"/>
      <c r="F54" s="39" t="str">
        <f t="shared" si="11"/>
        <v/>
      </c>
    </row>
    <row r="55" spans="1:6" x14ac:dyDescent="0.3">
      <c r="A55" s="79"/>
      <c r="B55" s="71"/>
      <c r="C55" s="16" t="str">
        <f t="shared" si="10"/>
        <v/>
      </c>
      <c r="D55" s="74"/>
      <c r="E55" s="77"/>
      <c r="F55" s="39" t="str">
        <f t="shared" si="11"/>
        <v/>
      </c>
    </row>
    <row r="56" spans="1:6" x14ac:dyDescent="0.3">
      <c r="A56" s="79"/>
      <c r="B56" s="71"/>
      <c r="C56" s="16" t="str">
        <f t="shared" si="10"/>
        <v/>
      </c>
      <c r="D56" s="74"/>
      <c r="E56" s="77"/>
      <c r="F56" s="39" t="str">
        <f t="shared" si="11"/>
        <v/>
      </c>
    </row>
    <row r="57" spans="1:6" x14ac:dyDescent="0.3">
      <c r="A57" s="79"/>
      <c r="B57" s="71"/>
      <c r="C57" s="16" t="str">
        <f t="shared" si="10"/>
        <v/>
      </c>
      <c r="D57" s="74"/>
      <c r="E57" s="77"/>
      <c r="F57" s="39" t="str">
        <f t="shared" si="11"/>
        <v/>
      </c>
    </row>
    <row r="58" spans="1:6" ht="15" thickBot="1" x14ac:dyDescent="0.35">
      <c r="A58" s="80"/>
      <c r="B58" s="84"/>
      <c r="C58" s="16" t="str">
        <f t="shared" si="10"/>
        <v/>
      </c>
      <c r="D58" s="75"/>
      <c r="E58" s="78"/>
      <c r="F58" s="39" t="str">
        <f t="shared" si="11"/>
        <v/>
      </c>
    </row>
    <row r="59" spans="1:6" s="2" customFormat="1" ht="15" thickBot="1" x14ac:dyDescent="0.35">
      <c r="A59" s="262" t="s">
        <v>92</v>
      </c>
      <c r="B59" s="263"/>
      <c r="C59" s="263"/>
      <c r="D59" s="263"/>
      <c r="E59" s="264"/>
      <c r="F59" s="40">
        <f>SUM(F51:F58)</f>
        <v>0</v>
      </c>
    </row>
    <row r="62" spans="1:6" x14ac:dyDescent="0.3">
      <c r="A62" t="s">
        <v>34</v>
      </c>
      <c r="B62" s="60"/>
      <c r="C62" s="14"/>
    </row>
  </sheetData>
  <sheetProtection algorithmName="SHA-512" hashValue="JL2ZcYEgZ04XHZE+tEGtDpHVIdqrCEfcnNXMrBx3HCCSU8f6dAUXt7l13EOh+xywrk5YgxRNlhvosXxuYBw4fA==" saltValue="GhidlSCkkmRIuatpNwjQzQ==" spinCount="100000" sheet="1" objects="1" scenarios="1"/>
  <mergeCells count="8">
    <mergeCell ref="A50:E50"/>
    <mergeCell ref="A59:E59"/>
    <mergeCell ref="B4:C4"/>
    <mergeCell ref="B5:F5"/>
    <mergeCell ref="A17:E17"/>
    <mergeCell ref="A25:E25"/>
    <mergeCell ref="A34:E34"/>
    <mergeCell ref="A42:E42"/>
  </mergeCells>
  <dataValidations count="1">
    <dataValidation type="list" allowBlank="1" showInputMessage="1" showErrorMessage="1" sqref="B10:B16 B18:B24 B26:B33 B35:B41 B43:B49 B51:B58">
      <formula1>looncode</formula1>
    </dataValidation>
  </dataValidations>
  <pageMargins left="0.23622047244094491" right="0.19685039370078741" top="0.55118110236220474" bottom="0.59055118110236227" header="0.15748031496062992" footer="0.15748031496062992"/>
  <pageSetup paperSize="9" scale="78" orientation="portrait" r:id="rId1"/>
  <headerFooter alignWithMargins="0">
    <oddHeader>&amp;L&amp;"Arial,Vet"Aanvraag cofinanciering projecten PDPO III 2014 - 2020 OKW</oddHeader>
    <oddFooter>&amp;R&amp;N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2:C20"/>
  <sheetViews>
    <sheetView workbookViewId="0">
      <selection activeCell="C21" sqref="C21"/>
    </sheetView>
  </sheetViews>
  <sheetFormatPr defaultRowHeight="13.2" x14ac:dyDescent="0.25"/>
  <cols>
    <col min="1" max="1" width="20.88671875" style="28" customWidth="1"/>
    <col min="2" max="2" width="9.109375" style="28"/>
    <col min="3" max="3" width="17.88671875" style="28" customWidth="1"/>
    <col min="4" max="4" width="9.109375" style="28"/>
    <col min="5" max="5" width="10.109375" style="28" bestFit="1" customWidth="1"/>
    <col min="6" max="6" width="9.109375" style="28"/>
    <col min="7" max="7" width="14" style="28" bestFit="1" customWidth="1"/>
    <col min="8" max="8" width="10.109375" style="28" bestFit="1" customWidth="1"/>
    <col min="9" max="256" width="9.109375" style="28"/>
    <col min="257" max="257" width="20.88671875" style="28" customWidth="1"/>
    <col min="258" max="258" width="9.109375" style="28"/>
    <col min="259" max="259" width="17.88671875" style="28" customWidth="1"/>
    <col min="260" max="512" width="9.109375" style="28"/>
    <col min="513" max="513" width="20.88671875" style="28" customWidth="1"/>
    <col min="514" max="514" width="9.109375" style="28"/>
    <col min="515" max="515" width="17.88671875" style="28" customWidth="1"/>
    <col min="516" max="768" width="9.109375" style="28"/>
    <col min="769" max="769" width="20.88671875" style="28" customWidth="1"/>
    <col min="770" max="770" width="9.109375" style="28"/>
    <col min="771" max="771" width="17.88671875" style="28" customWidth="1"/>
    <col min="772" max="1024" width="9.109375" style="28"/>
    <col min="1025" max="1025" width="20.88671875" style="28" customWidth="1"/>
    <col min="1026" max="1026" width="9.109375" style="28"/>
    <col min="1027" max="1027" width="17.88671875" style="28" customWidth="1"/>
    <col min="1028" max="1280" width="9.109375" style="28"/>
    <col min="1281" max="1281" width="20.88671875" style="28" customWidth="1"/>
    <col min="1282" max="1282" width="9.109375" style="28"/>
    <col min="1283" max="1283" width="17.88671875" style="28" customWidth="1"/>
    <col min="1284" max="1536" width="9.109375" style="28"/>
    <col min="1537" max="1537" width="20.88671875" style="28" customWidth="1"/>
    <col min="1538" max="1538" width="9.109375" style="28"/>
    <col min="1539" max="1539" width="17.88671875" style="28" customWidth="1"/>
    <col min="1540" max="1792" width="9.109375" style="28"/>
    <col min="1793" max="1793" width="20.88671875" style="28" customWidth="1"/>
    <col min="1794" max="1794" width="9.109375" style="28"/>
    <col min="1795" max="1795" width="17.88671875" style="28" customWidth="1"/>
    <col min="1796" max="2048" width="9.109375" style="28"/>
    <col min="2049" max="2049" width="20.88671875" style="28" customWidth="1"/>
    <col min="2050" max="2050" width="9.109375" style="28"/>
    <col min="2051" max="2051" width="17.88671875" style="28" customWidth="1"/>
    <col min="2052" max="2304" width="9.109375" style="28"/>
    <col min="2305" max="2305" width="20.88671875" style="28" customWidth="1"/>
    <col min="2306" max="2306" width="9.109375" style="28"/>
    <col min="2307" max="2307" width="17.88671875" style="28" customWidth="1"/>
    <col min="2308" max="2560" width="9.109375" style="28"/>
    <col min="2561" max="2561" width="20.88671875" style="28" customWidth="1"/>
    <col min="2562" max="2562" width="9.109375" style="28"/>
    <col min="2563" max="2563" width="17.88671875" style="28" customWidth="1"/>
    <col min="2564" max="2816" width="9.109375" style="28"/>
    <col min="2817" max="2817" width="20.88671875" style="28" customWidth="1"/>
    <col min="2818" max="2818" width="9.109375" style="28"/>
    <col min="2819" max="2819" width="17.88671875" style="28" customWidth="1"/>
    <col min="2820" max="3072" width="9.109375" style="28"/>
    <col min="3073" max="3073" width="20.88671875" style="28" customWidth="1"/>
    <col min="3074" max="3074" width="9.109375" style="28"/>
    <col min="3075" max="3075" width="17.88671875" style="28" customWidth="1"/>
    <col min="3076" max="3328" width="9.109375" style="28"/>
    <col min="3329" max="3329" width="20.88671875" style="28" customWidth="1"/>
    <col min="3330" max="3330" width="9.109375" style="28"/>
    <col min="3331" max="3331" width="17.88671875" style="28" customWidth="1"/>
    <col min="3332" max="3584" width="9.109375" style="28"/>
    <col min="3585" max="3585" width="20.88671875" style="28" customWidth="1"/>
    <col min="3586" max="3586" width="9.109375" style="28"/>
    <col min="3587" max="3587" width="17.88671875" style="28" customWidth="1"/>
    <col min="3588" max="3840" width="9.109375" style="28"/>
    <col min="3841" max="3841" width="20.88671875" style="28" customWidth="1"/>
    <col min="3842" max="3842" width="9.109375" style="28"/>
    <col min="3843" max="3843" width="17.88671875" style="28" customWidth="1"/>
    <col min="3844" max="4096" width="9.109375" style="28"/>
    <col min="4097" max="4097" width="20.88671875" style="28" customWidth="1"/>
    <col min="4098" max="4098" width="9.109375" style="28"/>
    <col min="4099" max="4099" width="17.88671875" style="28" customWidth="1"/>
    <col min="4100" max="4352" width="9.109375" style="28"/>
    <col min="4353" max="4353" width="20.88671875" style="28" customWidth="1"/>
    <col min="4354" max="4354" width="9.109375" style="28"/>
    <col min="4355" max="4355" width="17.88671875" style="28" customWidth="1"/>
    <col min="4356" max="4608" width="9.109375" style="28"/>
    <col min="4609" max="4609" width="20.88671875" style="28" customWidth="1"/>
    <col min="4610" max="4610" width="9.109375" style="28"/>
    <col min="4611" max="4611" width="17.88671875" style="28" customWidth="1"/>
    <col min="4612" max="4864" width="9.109375" style="28"/>
    <col min="4865" max="4865" width="20.88671875" style="28" customWidth="1"/>
    <col min="4866" max="4866" width="9.109375" style="28"/>
    <col min="4867" max="4867" width="17.88671875" style="28" customWidth="1"/>
    <col min="4868" max="5120" width="9.109375" style="28"/>
    <col min="5121" max="5121" width="20.88671875" style="28" customWidth="1"/>
    <col min="5122" max="5122" width="9.109375" style="28"/>
    <col min="5123" max="5123" width="17.88671875" style="28" customWidth="1"/>
    <col min="5124" max="5376" width="9.109375" style="28"/>
    <col min="5377" max="5377" width="20.88671875" style="28" customWidth="1"/>
    <col min="5378" max="5378" width="9.109375" style="28"/>
    <col min="5379" max="5379" width="17.88671875" style="28" customWidth="1"/>
    <col min="5380" max="5632" width="9.109375" style="28"/>
    <col min="5633" max="5633" width="20.88671875" style="28" customWidth="1"/>
    <col min="5634" max="5634" width="9.109375" style="28"/>
    <col min="5635" max="5635" width="17.88671875" style="28" customWidth="1"/>
    <col min="5636" max="5888" width="9.109375" style="28"/>
    <col min="5889" max="5889" width="20.88671875" style="28" customWidth="1"/>
    <col min="5890" max="5890" width="9.109375" style="28"/>
    <col min="5891" max="5891" width="17.88671875" style="28" customWidth="1"/>
    <col min="5892" max="6144" width="9.109375" style="28"/>
    <col min="6145" max="6145" width="20.88671875" style="28" customWidth="1"/>
    <col min="6146" max="6146" width="9.109375" style="28"/>
    <col min="6147" max="6147" width="17.88671875" style="28" customWidth="1"/>
    <col min="6148" max="6400" width="9.109375" style="28"/>
    <col min="6401" max="6401" width="20.88671875" style="28" customWidth="1"/>
    <col min="6402" max="6402" width="9.109375" style="28"/>
    <col min="6403" max="6403" width="17.88671875" style="28" customWidth="1"/>
    <col min="6404" max="6656" width="9.109375" style="28"/>
    <col min="6657" max="6657" width="20.88671875" style="28" customWidth="1"/>
    <col min="6658" max="6658" width="9.109375" style="28"/>
    <col min="6659" max="6659" width="17.88671875" style="28" customWidth="1"/>
    <col min="6660" max="6912" width="9.109375" style="28"/>
    <col min="6913" max="6913" width="20.88671875" style="28" customWidth="1"/>
    <col min="6914" max="6914" width="9.109375" style="28"/>
    <col min="6915" max="6915" width="17.88671875" style="28" customWidth="1"/>
    <col min="6916" max="7168" width="9.109375" style="28"/>
    <col min="7169" max="7169" width="20.88671875" style="28" customWidth="1"/>
    <col min="7170" max="7170" width="9.109375" style="28"/>
    <col min="7171" max="7171" width="17.88671875" style="28" customWidth="1"/>
    <col min="7172" max="7424" width="9.109375" style="28"/>
    <col min="7425" max="7425" width="20.88671875" style="28" customWidth="1"/>
    <col min="7426" max="7426" width="9.109375" style="28"/>
    <col min="7427" max="7427" width="17.88671875" style="28" customWidth="1"/>
    <col min="7428" max="7680" width="9.109375" style="28"/>
    <col min="7681" max="7681" width="20.88671875" style="28" customWidth="1"/>
    <col min="7682" max="7682" width="9.109375" style="28"/>
    <col min="7683" max="7683" width="17.88671875" style="28" customWidth="1"/>
    <col min="7684" max="7936" width="9.109375" style="28"/>
    <col min="7937" max="7937" width="20.88671875" style="28" customWidth="1"/>
    <col min="7938" max="7938" width="9.109375" style="28"/>
    <col min="7939" max="7939" width="17.88671875" style="28" customWidth="1"/>
    <col min="7940" max="8192" width="9.109375" style="28"/>
    <col min="8193" max="8193" width="20.88671875" style="28" customWidth="1"/>
    <col min="8194" max="8194" width="9.109375" style="28"/>
    <col min="8195" max="8195" width="17.88671875" style="28" customWidth="1"/>
    <col min="8196" max="8448" width="9.109375" style="28"/>
    <col min="8449" max="8449" width="20.88671875" style="28" customWidth="1"/>
    <col min="8450" max="8450" width="9.109375" style="28"/>
    <col min="8451" max="8451" width="17.88671875" style="28" customWidth="1"/>
    <col min="8452" max="8704" width="9.109375" style="28"/>
    <col min="8705" max="8705" width="20.88671875" style="28" customWidth="1"/>
    <col min="8706" max="8706" width="9.109375" style="28"/>
    <col min="8707" max="8707" width="17.88671875" style="28" customWidth="1"/>
    <col min="8708" max="8960" width="9.109375" style="28"/>
    <col min="8961" max="8961" width="20.88671875" style="28" customWidth="1"/>
    <col min="8962" max="8962" width="9.109375" style="28"/>
    <col min="8963" max="8963" width="17.88671875" style="28" customWidth="1"/>
    <col min="8964" max="9216" width="9.109375" style="28"/>
    <col min="9217" max="9217" width="20.88671875" style="28" customWidth="1"/>
    <col min="9218" max="9218" width="9.109375" style="28"/>
    <col min="9219" max="9219" width="17.88671875" style="28" customWidth="1"/>
    <col min="9220" max="9472" width="9.109375" style="28"/>
    <col min="9473" max="9473" width="20.88671875" style="28" customWidth="1"/>
    <col min="9474" max="9474" width="9.109375" style="28"/>
    <col min="9475" max="9475" width="17.88671875" style="28" customWidth="1"/>
    <col min="9476" max="9728" width="9.109375" style="28"/>
    <col min="9729" max="9729" width="20.88671875" style="28" customWidth="1"/>
    <col min="9730" max="9730" width="9.109375" style="28"/>
    <col min="9731" max="9731" width="17.88671875" style="28" customWidth="1"/>
    <col min="9732" max="9984" width="9.109375" style="28"/>
    <col min="9985" max="9985" width="20.88671875" style="28" customWidth="1"/>
    <col min="9986" max="9986" width="9.109375" style="28"/>
    <col min="9987" max="9987" width="17.88671875" style="28" customWidth="1"/>
    <col min="9988" max="10240" width="9.109375" style="28"/>
    <col min="10241" max="10241" width="20.88671875" style="28" customWidth="1"/>
    <col min="10242" max="10242" width="9.109375" style="28"/>
    <col min="10243" max="10243" width="17.88671875" style="28" customWidth="1"/>
    <col min="10244" max="10496" width="9.109375" style="28"/>
    <col min="10497" max="10497" width="20.88671875" style="28" customWidth="1"/>
    <col min="10498" max="10498" width="9.109375" style="28"/>
    <col min="10499" max="10499" width="17.88671875" style="28" customWidth="1"/>
    <col min="10500" max="10752" width="9.109375" style="28"/>
    <col min="10753" max="10753" width="20.88671875" style="28" customWidth="1"/>
    <col min="10754" max="10754" width="9.109375" style="28"/>
    <col min="10755" max="10755" width="17.88671875" style="28" customWidth="1"/>
    <col min="10756" max="11008" width="9.109375" style="28"/>
    <col min="11009" max="11009" width="20.88671875" style="28" customWidth="1"/>
    <col min="11010" max="11010" width="9.109375" style="28"/>
    <col min="11011" max="11011" width="17.88671875" style="28" customWidth="1"/>
    <col min="11012" max="11264" width="9.109375" style="28"/>
    <col min="11265" max="11265" width="20.88671875" style="28" customWidth="1"/>
    <col min="11266" max="11266" width="9.109375" style="28"/>
    <col min="11267" max="11267" width="17.88671875" style="28" customWidth="1"/>
    <col min="11268" max="11520" width="9.109375" style="28"/>
    <col min="11521" max="11521" width="20.88671875" style="28" customWidth="1"/>
    <col min="11522" max="11522" width="9.109375" style="28"/>
    <col min="11523" max="11523" width="17.88671875" style="28" customWidth="1"/>
    <col min="11524" max="11776" width="9.109375" style="28"/>
    <col min="11777" max="11777" width="20.88671875" style="28" customWidth="1"/>
    <col min="11778" max="11778" width="9.109375" style="28"/>
    <col min="11779" max="11779" width="17.88671875" style="28" customWidth="1"/>
    <col min="11780" max="12032" width="9.109375" style="28"/>
    <col min="12033" max="12033" width="20.88671875" style="28" customWidth="1"/>
    <col min="12034" max="12034" width="9.109375" style="28"/>
    <col min="12035" max="12035" width="17.88671875" style="28" customWidth="1"/>
    <col min="12036" max="12288" width="9.109375" style="28"/>
    <col min="12289" max="12289" width="20.88671875" style="28" customWidth="1"/>
    <col min="12290" max="12290" width="9.109375" style="28"/>
    <col min="12291" max="12291" width="17.88671875" style="28" customWidth="1"/>
    <col min="12292" max="12544" width="9.109375" style="28"/>
    <col min="12545" max="12545" width="20.88671875" style="28" customWidth="1"/>
    <col min="12546" max="12546" width="9.109375" style="28"/>
    <col min="12547" max="12547" width="17.88671875" style="28" customWidth="1"/>
    <col min="12548" max="12800" width="9.109375" style="28"/>
    <col min="12801" max="12801" width="20.88671875" style="28" customWidth="1"/>
    <col min="12802" max="12802" width="9.109375" style="28"/>
    <col min="12803" max="12803" width="17.88671875" style="28" customWidth="1"/>
    <col min="12804" max="13056" width="9.109375" style="28"/>
    <col min="13057" max="13057" width="20.88671875" style="28" customWidth="1"/>
    <col min="13058" max="13058" width="9.109375" style="28"/>
    <col min="13059" max="13059" width="17.88671875" style="28" customWidth="1"/>
    <col min="13060" max="13312" width="9.109375" style="28"/>
    <col min="13313" max="13313" width="20.88671875" style="28" customWidth="1"/>
    <col min="13314" max="13314" width="9.109375" style="28"/>
    <col min="13315" max="13315" width="17.88671875" style="28" customWidth="1"/>
    <col min="13316" max="13568" width="9.109375" style="28"/>
    <col min="13569" max="13569" width="20.88671875" style="28" customWidth="1"/>
    <col min="13570" max="13570" width="9.109375" style="28"/>
    <col min="13571" max="13571" width="17.88671875" style="28" customWidth="1"/>
    <col min="13572" max="13824" width="9.109375" style="28"/>
    <col min="13825" max="13825" width="20.88671875" style="28" customWidth="1"/>
    <col min="13826" max="13826" width="9.109375" style="28"/>
    <col min="13827" max="13827" width="17.88671875" style="28" customWidth="1"/>
    <col min="13828" max="14080" width="9.109375" style="28"/>
    <col min="14081" max="14081" width="20.88671875" style="28" customWidth="1"/>
    <col min="14082" max="14082" width="9.109375" style="28"/>
    <col min="14083" max="14083" width="17.88671875" style="28" customWidth="1"/>
    <col min="14084" max="14336" width="9.109375" style="28"/>
    <col min="14337" max="14337" width="20.88671875" style="28" customWidth="1"/>
    <col min="14338" max="14338" width="9.109375" style="28"/>
    <col min="14339" max="14339" width="17.88671875" style="28" customWidth="1"/>
    <col min="14340" max="14592" width="9.109375" style="28"/>
    <col min="14593" max="14593" width="20.88671875" style="28" customWidth="1"/>
    <col min="14594" max="14594" width="9.109375" style="28"/>
    <col min="14595" max="14595" width="17.88671875" style="28" customWidth="1"/>
    <col min="14596" max="14848" width="9.109375" style="28"/>
    <col min="14849" max="14849" width="20.88671875" style="28" customWidth="1"/>
    <col min="14850" max="14850" width="9.109375" style="28"/>
    <col min="14851" max="14851" width="17.88671875" style="28" customWidth="1"/>
    <col min="14852" max="15104" width="9.109375" style="28"/>
    <col min="15105" max="15105" width="20.88671875" style="28" customWidth="1"/>
    <col min="15106" max="15106" width="9.109375" style="28"/>
    <col min="15107" max="15107" width="17.88671875" style="28" customWidth="1"/>
    <col min="15108" max="15360" width="9.109375" style="28"/>
    <col min="15361" max="15361" width="20.88671875" style="28" customWidth="1"/>
    <col min="15362" max="15362" width="9.109375" style="28"/>
    <col min="15363" max="15363" width="17.88671875" style="28" customWidth="1"/>
    <col min="15364" max="15616" width="9.109375" style="28"/>
    <col min="15617" max="15617" width="20.88671875" style="28" customWidth="1"/>
    <col min="15618" max="15618" width="9.109375" style="28"/>
    <col min="15619" max="15619" width="17.88671875" style="28" customWidth="1"/>
    <col min="15620" max="15872" width="9.109375" style="28"/>
    <col min="15873" max="15873" width="20.88671875" style="28" customWidth="1"/>
    <col min="15874" max="15874" width="9.109375" style="28"/>
    <col min="15875" max="15875" width="17.88671875" style="28" customWidth="1"/>
    <col min="15876" max="16128" width="9.109375" style="28"/>
    <col min="16129" max="16129" width="20.88671875" style="28" customWidth="1"/>
    <col min="16130" max="16130" width="9.109375" style="28"/>
    <col min="16131" max="16131" width="17.88671875" style="28" customWidth="1"/>
    <col min="16132" max="16384" width="9.109375" style="28"/>
  </cols>
  <sheetData>
    <row r="2" spans="1:3" x14ac:dyDescent="0.2">
      <c r="A2" s="41"/>
    </row>
    <row r="3" spans="1:3" x14ac:dyDescent="0.2">
      <c r="C3" s="28" t="s">
        <v>71</v>
      </c>
    </row>
    <row r="4" spans="1:3" x14ac:dyDescent="0.2">
      <c r="C4" s="28" t="s">
        <v>93</v>
      </c>
    </row>
    <row r="5" spans="1:3" x14ac:dyDescent="0.2">
      <c r="C5" s="28" t="s">
        <v>74</v>
      </c>
    </row>
    <row r="6" spans="1:3" x14ac:dyDescent="0.2">
      <c r="C6" s="28" t="s">
        <v>75</v>
      </c>
    </row>
    <row r="7" spans="1:3" x14ac:dyDescent="0.2">
      <c r="C7" s="28" t="s">
        <v>94</v>
      </c>
    </row>
    <row r="8" spans="1:3" x14ac:dyDescent="0.2">
      <c r="C8" s="28" t="s">
        <v>95</v>
      </c>
    </row>
    <row r="9" spans="1:3" x14ac:dyDescent="0.2">
      <c r="C9" s="28" t="s">
        <v>78</v>
      </c>
    </row>
    <row r="15" spans="1:3" x14ac:dyDescent="0.2">
      <c r="C15" s="28" t="str">
        <f>'In te vullen voorblad'!B18</f>
        <v>……………………………………</v>
      </c>
    </row>
    <row r="16" spans="1:3" x14ac:dyDescent="0.2">
      <c r="C16" s="28" t="str">
        <f>'In te vullen voorblad'!B27</f>
        <v>……………………………………</v>
      </c>
    </row>
    <row r="17" spans="3:3" x14ac:dyDescent="0.2">
      <c r="C17" s="28" t="str">
        <f>'In te vullen voorblad'!B28</f>
        <v>……………………………………</v>
      </c>
    </row>
    <row r="18" spans="3:3" x14ac:dyDescent="0.2">
      <c r="C18" s="28" t="str">
        <f>'In te vullen voorblad'!B29</f>
        <v>……………………………………</v>
      </c>
    </row>
    <row r="19" spans="3:3" x14ac:dyDescent="0.2">
      <c r="C19" s="28" t="str">
        <f>'In te vullen voorblad'!B30</f>
        <v>……………………………………</v>
      </c>
    </row>
    <row r="20" spans="3:3" x14ac:dyDescent="0.2">
      <c r="C20" s="28" t="str">
        <f>'In te vullen voorblad'!B31</f>
        <v>……………………………………</v>
      </c>
    </row>
  </sheetData>
  <pageMargins left="0.75" right="0.75" top="1" bottom="1" header="0.5" footer="0.5"/>
  <pageSetup paperSize="9"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0" ma:contentTypeDescription="Een nieuw document maken." ma:contentTypeScope="" ma:versionID="45aa01b3d893a481655d5f3499c02b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BF4E98-1020-4728-8443-5AF3E8DE6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7800C1-9BF7-43EC-9161-9D6ED977A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790F71-B3AF-4DBD-8D72-9FC83F8D42FC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14</vt:i4>
      </vt:variant>
    </vt:vector>
  </HeadingPairs>
  <TitlesOfParts>
    <vt:vector size="23" baseType="lpstr">
      <vt:lpstr>In te vullen voorblad</vt:lpstr>
      <vt:lpstr> facturen - kosten</vt:lpstr>
      <vt:lpstr>loonberek invullen promotor</vt:lpstr>
      <vt:lpstr>tijdsregist invullen promotor</vt:lpstr>
      <vt:lpstr>waarden lonen</vt:lpstr>
      <vt:lpstr>Kosten per promotor</vt:lpstr>
      <vt:lpstr>voorbeeld tijdsreg</vt:lpstr>
      <vt:lpstr>voorbeeld loonberekening</vt:lpstr>
      <vt:lpstr>.</vt:lpstr>
      <vt:lpstr>' facturen - kosten'!Afdruktitels</vt:lpstr>
      <vt:lpstr>'Kosten per promotor'!Afdruktitels</vt:lpstr>
      <vt:lpstr>coprom</vt:lpstr>
      <vt:lpstr>InvesteringP1</vt:lpstr>
      <vt:lpstr>looncode</vt:lpstr>
      <vt:lpstr>loonwijzer</vt:lpstr>
      <vt:lpstr>Promotor</vt:lpstr>
      <vt:lpstr>Promotoren</vt:lpstr>
      <vt:lpstr>'.'!rubriek</vt:lpstr>
      <vt:lpstr>rubriek1</vt:lpstr>
      <vt:lpstr>rubriek2</vt:lpstr>
      <vt:lpstr>test1</vt:lpstr>
      <vt:lpstr>test2</vt:lpstr>
      <vt:lpstr>Werkingskost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Vantomme</dc:creator>
  <cp:lastModifiedBy>Derweduwen Sandra</cp:lastModifiedBy>
  <cp:lastPrinted>2017-02-10T10:08:27Z</cp:lastPrinted>
  <dcterms:created xsi:type="dcterms:W3CDTF">2014-09-12T10:41:36Z</dcterms:created>
  <dcterms:modified xsi:type="dcterms:W3CDTF">2017-11-23T08:43:02Z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